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Armando\Downloads\formatos\INVENTARIO\PRONÓSTICOS\"/>
    </mc:Choice>
  </mc:AlternateContent>
  <xr:revisionPtr revIDLastSave="0" documentId="13_ncr:1_{C73B1375-149F-4F74-A3E0-9225FB532269}" xr6:coauthVersionLast="47" xr6:coauthVersionMax="47" xr10:uidLastSave="{00000000-0000-0000-0000-000000000000}"/>
  <bookViews>
    <workbookView xWindow="-120" yWindow="-120" windowWidth="29040" windowHeight="15840" xr2:uid="{00000000-000D-0000-FFFF-FFFF00000000}"/>
  </bookViews>
  <sheets>
    <sheet name="Medición de Error de Pronostico"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 i="3" l="1"/>
  <c r="F19" i="3"/>
  <c r="I19" i="3" s="1"/>
  <c r="E19" i="3"/>
  <c r="L19" i="3" s="1"/>
  <c r="H18" i="3"/>
  <c r="G18" i="3"/>
  <c r="F18" i="3"/>
  <c r="E18" i="3"/>
  <c r="L18" i="3" s="1"/>
  <c r="H17" i="3"/>
  <c r="G17" i="3"/>
  <c r="F17" i="3"/>
  <c r="E17" i="3"/>
  <c r="L17" i="3" s="1"/>
  <c r="M17" i="3" s="1"/>
  <c r="H16" i="3"/>
  <c r="F16" i="3"/>
  <c r="E16" i="3"/>
  <c r="L16" i="3" s="1"/>
  <c r="H15" i="3"/>
  <c r="F15" i="3"/>
  <c r="I15" i="3" s="1"/>
  <c r="E15" i="3"/>
  <c r="L15" i="3" s="1"/>
  <c r="H14" i="3"/>
  <c r="F14" i="3"/>
  <c r="E14" i="3"/>
  <c r="L14" i="3" s="1"/>
  <c r="H13" i="3"/>
  <c r="F13" i="3"/>
  <c r="E13" i="3"/>
  <c r="L13" i="3" s="1"/>
  <c r="H12" i="3"/>
  <c r="F12" i="3"/>
  <c r="E12" i="3"/>
  <c r="L12" i="3" s="1"/>
  <c r="H11" i="3"/>
  <c r="G11" i="3"/>
  <c r="F11" i="3"/>
  <c r="E11" i="3"/>
  <c r="L11" i="3" s="1"/>
  <c r="H10" i="3"/>
  <c r="F10" i="3"/>
  <c r="E10" i="3"/>
  <c r="L10" i="3" s="1"/>
  <c r="H9" i="3"/>
  <c r="F9" i="3"/>
  <c r="E9" i="3"/>
  <c r="L9" i="3" s="1"/>
  <c r="H8" i="3"/>
  <c r="F8" i="3"/>
  <c r="E8" i="3"/>
  <c r="L8" i="3" s="1"/>
  <c r="H7" i="3"/>
  <c r="F7" i="3"/>
  <c r="I7" i="3" s="1"/>
  <c r="E7" i="3"/>
  <c r="L7" i="3" s="1"/>
  <c r="H6" i="3"/>
  <c r="F6" i="3"/>
  <c r="E6" i="3"/>
  <c r="L6" i="3" s="1"/>
  <c r="H5" i="3"/>
  <c r="F5" i="3"/>
  <c r="I5" i="3" s="1"/>
  <c r="E5" i="3"/>
  <c r="L5" i="3" s="1"/>
  <c r="H4" i="3"/>
  <c r="F4" i="3"/>
  <c r="E4" i="3"/>
  <c r="L4" i="3" s="1"/>
  <c r="H3" i="3"/>
  <c r="F3" i="3"/>
  <c r="E3" i="3"/>
  <c r="L3" i="3" s="1"/>
  <c r="L2" i="3"/>
  <c r="H2" i="3"/>
  <c r="M2" i="3" s="1"/>
  <c r="G2" i="3"/>
  <c r="F2" i="3"/>
  <c r="J18" i="3" l="1"/>
  <c r="I18" i="3"/>
  <c r="K6" i="3"/>
  <c r="I6" i="3"/>
  <c r="J4" i="3"/>
  <c r="I4" i="3"/>
  <c r="J14" i="3"/>
  <c r="I14" i="3"/>
  <c r="K16" i="3"/>
  <c r="I16" i="3"/>
  <c r="K12" i="3"/>
  <c r="I12" i="3"/>
  <c r="K10" i="3"/>
  <c r="I10" i="3"/>
  <c r="K14" i="3"/>
  <c r="K18" i="3"/>
  <c r="J9" i="3"/>
  <c r="I9" i="3"/>
  <c r="M15" i="3"/>
  <c r="J17" i="3"/>
  <c r="I17" i="3"/>
  <c r="K8" i="3"/>
  <c r="I8" i="3"/>
  <c r="J13" i="3"/>
  <c r="I13" i="3"/>
  <c r="G4" i="3"/>
  <c r="K3" i="3"/>
  <c r="I3" i="3"/>
  <c r="J2" i="3"/>
  <c r="I2" i="3"/>
  <c r="P7" i="3" s="1"/>
  <c r="J11" i="3"/>
  <c r="I11" i="3"/>
  <c r="G13" i="3"/>
  <c r="G15" i="3"/>
  <c r="M11" i="3"/>
  <c r="M4" i="3"/>
  <c r="M6" i="3"/>
  <c r="M8" i="3"/>
  <c r="K2" i="3"/>
  <c r="K4" i="3"/>
  <c r="M13" i="3"/>
  <c r="G14" i="3"/>
  <c r="K15" i="3"/>
  <c r="M5" i="3"/>
  <c r="M7" i="3"/>
  <c r="M9" i="3"/>
  <c r="P8" i="3"/>
  <c r="M12" i="3"/>
  <c r="K13" i="3"/>
  <c r="M14" i="3"/>
  <c r="M16" i="3"/>
  <c r="K17" i="3"/>
  <c r="M18" i="3"/>
  <c r="M19" i="3"/>
  <c r="P10" i="3"/>
  <c r="M10" i="3"/>
  <c r="J3" i="3"/>
  <c r="J5" i="3"/>
  <c r="J7" i="3"/>
  <c r="M3" i="3"/>
  <c r="G5" i="3"/>
  <c r="K5" i="3"/>
  <c r="G7" i="3"/>
  <c r="K7" i="3"/>
  <c r="G9" i="3"/>
  <c r="K9" i="3"/>
  <c r="K11" i="3"/>
  <c r="J15" i="3"/>
  <c r="J19" i="3"/>
  <c r="G19" i="3"/>
  <c r="K19" i="3"/>
  <c r="J6" i="3"/>
  <c r="P6" i="3"/>
  <c r="J8" i="3"/>
  <c r="J10" i="3"/>
  <c r="J12" i="3"/>
  <c r="J16" i="3"/>
  <c r="G3" i="3"/>
  <c r="G6" i="3"/>
  <c r="G8" i="3"/>
  <c r="G10" i="3"/>
  <c r="G12" i="3"/>
  <c r="G16" i="3"/>
  <c r="P11" i="3" l="1"/>
  <c r="P9" i="3"/>
  <c r="P5"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Jullie Lindsay Torres</author>
  </authors>
  <commentList>
    <comment ref="A1" authorId="0" shapeId="0" xr:uid="{00000000-0006-0000-0000-000001000000}">
      <text>
        <r>
          <rPr>
            <sz val="10"/>
            <color rgb="FF000000"/>
            <rFont val="Arial"/>
          </rPr>
          <t>Diario, puede ser modificado a semana o mes.</t>
        </r>
      </text>
    </comment>
    <comment ref="B1" authorId="0" shapeId="0" xr:uid="{00000000-0006-0000-0000-000002000000}">
      <text>
        <r>
          <rPr>
            <sz val="10"/>
            <color rgb="FF000000"/>
            <rFont val="Arial"/>
          </rPr>
          <t xml:space="preserve">Identificador del SKU o Item  
En la derecha esta el cálculo de cada medida de error </t>
        </r>
        <r>
          <rPr>
            <b/>
            <sz val="10"/>
            <color rgb="FF000000"/>
            <rFont val="Arial"/>
            <family val="2"/>
          </rPr>
          <t>general. Si coloca un solo SKU o varios calculará la medida única.</t>
        </r>
        <r>
          <rPr>
            <sz val="10"/>
            <color rgb="FF000000"/>
            <rFont val="Arial"/>
          </rPr>
          <t xml:space="preserve">
</t>
        </r>
      </text>
    </comment>
    <comment ref="C1" authorId="0" shapeId="0" xr:uid="{00000000-0006-0000-0000-000003000000}">
      <text>
        <r>
          <rPr>
            <sz val="10"/>
            <color rgb="FF000000"/>
            <rFont val="Arial"/>
          </rPr>
          <t>Coloca acá el valor real demandado para cada fecha</t>
        </r>
      </text>
    </comment>
    <comment ref="D1" authorId="0" shapeId="0" xr:uid="{00000000-0006-0000-0000-000004000000}">
      <text>
        <r>
          <rPr>
            <sz val="10"/>
            <color rgb="FF000000"/>
            <rFont val="Arial"/>
          </rPr>
          <t>Coloca acá el valor pronosticado para cada fecha</t>
        </r>
      </text>
    </comment>
    <comment ref="E1" authorId="0" shapeId="0" xr:uid="{00000000-0006-0000-0000-000005000000}">
      <text>
        <r>
          <rPr>
            <sz val="10"/>
            <color rgb="FF000000"/>
            <rFont val="Arial"/>
          </rPr>
          <t>En conjunto con el MASE, sirve para comparar si el método de pronóstico usado es mejor qué un pronóstico ingenuo.
Este pronóstico Naive o ingenuo se cálcula automáticamente.  El pronóstico es el valor del período inmediatamente anterior al actual</t>
        </r>
      </text>
    </comment>
    <comment ref="F1" authorId="0" shapeId="0" xr:uid="{00000000-0006-0000-0000-000006000000}">
      <text>
        <r>
          <rPr>
            <b/>
            <sz val="10"/>
            <color rgb="FF000000"/>
            <rFont val="Arial"/>
            <family val="2"/>
          </rPr>
          <t>Error absoluto</t>
        </r>
        <r>
          <rPr>
            <sz val="10"/>
            <color rgb="FF000000"/>
            <rFont val="Arial"/>
          </rPr>
          <t xml:space="preserve"> es la diferencia entre el valor pronosticado y valor real. Base para cálculo de las medidas de error.</t>
        </r>
      </text>
    </comment>
    <comment ref="G1" authorId="0" shapeId="0" xr:uid="{00000000-0006-0000-0000-000007000000}">
      <text>
        <r>
          <rPr>
            <b/>
            <sz val="10"/>
            <color rgb="FF000000"/>
            <rFont val="Arial"/>
            <family val="2"/>
          </rPr>
          <t>Mean Absolute Percentage Error:</t>
        </r>
        <r>
          <rPr>
            <sz val="10"/>
            <color rgb="FF000000"/>
            <rFont val="Arial"/>
          </rPr>
          <t xml:space="preserve"> Mide el tamaño del error absoluto en términos porcentuales. 
Es de fácil interpretación. Sin embargo, las desviaciones en ítems de baja demanda inflan el error global y desviaciones de alto volumen, subestiman el error global.</t>
        </r>
      </text>
    </comment>
    <comment ref="H1" authorId="0" shapeId="0" xr:uid="{00000000-0006-0000-0000-000008000000}">
      <text>
        <r>
          <rPr>
            <b/>
            <sz val="10"/>
            <color rgb="FF000000"/>
            <rFont val="Arial"/>
            <family val="2"/>
          </rPr>
          <t>Error Absoluto Medio:</t>
        </r>
        <r>
          <rPr>
            <sz val="10"/>
            <color rgb="FF000000"/>
            <rFont val="Arial"/>
          </rPr>
          <t xml:space="preserve">  Es un promedio de los errores. Se obtiene un número. Un valor alto representa un error alto. 
Tiene un sesgo hacia ítems de mayor volumen y se considera inadecuado para medir ítems con baja demanda.</t>
        </r>
      </text>
    </comment>
    <comment ref="I1" authorId="0" shapeId="0" xr:uid="{00000000-0006-0000-0000-000009000000}">
      <text>
        <r>
          <rPr>
            <b/>
            <sz val="10"/>
            <color rgb="FF000000"/>
            <rFont val="Arial"/>
            <family val="2"/>
          </rPr>
          <t>Root Mean Squared Error:</t>
        </r>
        <r>
          <rPr>
            <sz val="10"/>
            <color rgb="FF000000"/>
            <rFont val="Arial"/>
          </rPr>
          <t xml:space="preserve">  Es una medida que representa la raíz cuadrada del segundo momento de las diferencias entre el pronóstico y el valor real.   
Entre mayor es el resultado, mayor es el error y menos preciso el modelo.
Es una medida altamente sensible a desviaciones grandes entre la demanda real y la pronosticada.</t>
        </r>
      </text>
    </comment>
    <comment ref="J1" authorId="0" shapeId="0" xr:uid="{00000000-0006-0000-0000-00000A000000}">
      <text>
        <r>
          <rPr>
            <b/>
            <sz val="10"/>
            <color rgb="FF000000"/>
            <rFont val="Arial"/>
            <family val="2"/>
          </rPr>
          <t>Weighted Mean Absolute Percent Error:</t>
        </r>
        <r>
          <rPr>
            <sz val="10"/>
            <color rgb="FF000000"/>
            <rFont val="Arial"/>
          </rPr>
          <t xml:space="preserve">   Asigna el peso correspondiente a cada ítem, dependiendo del volumen de venta del ítem.
Esto permite ajustar la desviación al tamaño de la demanda de cada ítem. De esta forma se evitan sesgos hacia ítems de mayor volumen.</t>
        </r>
      </text>
    </comment>
    <comment ref="K1" authorId="0" shapeId="0" xr:uid="{00000000-0006-0000-0000-00000B000000}">
      <text>
        <r>
          <rPr>
            <b/>
            <sz val="10"/>
            <color rgb="FF000000"/>
            <rFont val="Arial"/>
            <family val="2"/>
          </rPr>
          <t>Symmetric Mean Absolute Percentage Error</t>
        </r>
        <r>
          <rPr>
            <sz val="10"/>
            <color rgb="FF000000"/>
            <rFont val="Arial"/>
          </rPr>
          <t>:  Elimina el problema  del cálculo del MAPE, al dividir por cero en los casos donde la observación real es 0.  Un porcentaje mayor representa mayor error. 
Persiste la limitación de la división por 0, cuando tanto el pronóstico como la observación son iguales a 0.
Penaliza de manera más severa las desviaciones tanto positivas como negativas.</t>
        </r>
      </text>
    </comment>
    <comment ref="L1" authorId="0" shapeId="0" xr:uid="{00000000-0006-0000-0000-00000C000000}">
      <text>
        <r>
          <rPr>
            <b/>
            <sz val="10"/>
            <color rgb="FF000000"/>
            <rFont val="Arial"/>
            <family val="2"/>
          </rPr>
          <t>Error Absoluto Medio del pronóstico Naive o Ingenuo:</t>
        </r>
        <r>
          <rPr>
            <sz val="10"/>
            <color rgb="FF000000"/>
            <rFont val="Arial"/>
          </rPr>
          <t xml:space="preserve">  Es un promedio de los errores entre el pronóstico Naive y el valor real. </t>
        </r>
      </text>
    </comment>
    <comment ref="M1" authorId="0" shapeId="0" xr:uid="{00000000-0006-0000-0000-00000D000000}">
      <text>
        <r>
          <rPr>
            <b/>
            <sz val="10"/>
            <color rgb="FF000000"/>
            <rFont val="Arial"/>
            <family val="2"/>
          </rPr>
          <t xml:space="preserve">Mean Absolute Scale Error: </t>
        </r>
        <r>
          <rPr>
            <sz val="10"/>
            <color rgb="FF000000"/>
            <rFont val="Arial"/>
          </rPr>
          <t>Permite medir el desempeño del método de pronóstico versus un pronóstico Naive o Ingenuo.   
Si es un valor mayor a 1, indica que el pronóstico Naive es mejor que el pronóstico evaluado y debería tomarse el valor del pronóstico Naive para ese ítem.
Esta medida da un tratamiento por igual a desviaciones tanto positivas como negativas en volumenes altos y bajos.</t>
        </r>
      </text>
    </comment>
    <comment ref="P5" authorId="0" shapeId="0" xr:uid="{00000000-0006-0000-0000-00000E000000}">
      <text>
        <r>
          <rPr>
            <sz val="10"/>
            <color rgb="FF000000"/>
            <rFont val="Arial"/>
          </rPr>
          <t>Mayor porcentaje, mayor error.  Sin embargo, ítems con vólumenes bajos pesa igual que ítems con volumenes altos</t>
        </r>
      </text>
    </comment>
    <comment ref="P6" authorId="0" shapeId="0" xr:uid="{00000000-0006-0000-0000-00000F000000}">
      <text>
        <r>
          <rPr>
            <sz val="10"/>
            <color rgb="FF000000"/>
            <rFont val="Arial"/>
          </rPr>
          <t>Se debe tener claro el contexto sobre la unidad de medida, para así poder interpretar si la cifra es alta o baja</t>
        </r>
      </text>
    </comment>
    <comment ref="P7" authorId="1" shapeId="0" xr:uid="{00000000-0006-0000-0000-000010000000}">
      <text>
        <r>
          <rPr>
            <sz val="9"/>
            <color indexed="81"/>
            <rFont val="Tahoma"/>
            <family val="2"/>
          </rPr>
          <t>Se debe tener claro el contexto sobre la unidad de medida, para así poder interpretar si la cifra es alta o baja</t>
        </r>
      </text>
    </comment>
    <comment ref="P8" authorId="0" shapeId="0" xr:uid="{00000000-0006-0000-0000-000011000000}">
      <text>
        <r>
          <rPr>
            <sz val="10"/>
            <color rgb="FF000000"/>
            <rFont val="Arial"/>
          </rPr>
          <t>Se pondera de acuerdo al volumen, por ende un ítem de bajo volumen pesa menos en la medición del error que uno con alto volumen.</t>
        </r>
      </text>
    </comment>
    <comment ref="P10" authorId="0" shapeId="0" xr:uid="{00000000-0006-0000-0000-000012000000}">
      <text>
        <r>
          <rPr>
            <sz val="10"/>
            <color rgb="FF000000"/>
            <rFont val="Arial"/>
          </rPr>
          <t xml:space="preserve">Error medio absoluto del pronóstico Naive. Se usa como input del MASE para comparar el desempeño del método de pronóstico usado versus un pronóstico Naive o ingenuo. </t>
        </r>
      </text>
    </comment>
    <comment ref="P11" authorId="0" shapeId="0" xr:uid="{00000000-0006-0000-0000-000013000000}">
      <text>
        <r>
          <rPr>
            <sz val="10"/>
            <color rgb="FF000000"/>
            <rFont val="Arial"/>
          </rPr>
          <t>En este ejemplo, el valor es mayor a 1, lo que indica que el pronóstico Naive es mejor que el método de pronóstico usado y debería tomarse el valor del pronóstico Naive para ese ítem.
En caso de varios ítems se debe revisar el MASE por cada ítem.</t>
        </r>
      </text>
    </comment>
  </commentList>
</comments>
</file>

<file path=xl/sharedStrings.xml><?xml version="1.0" encoding="utf-8"?>
<sst xmlns="http://schemas.openxmlformats.org/spreadsheetml/2006/main" count="26" uniqueCount="22">
  <si>
    <t>MAE</t>
  </si>
  <si>
    <t>Fecha/Date</t>
  </si>
  <si>
    <t>SKU</t>
  </si>
  <si>
    <t>Valor Real</t>
  </si>
  <si>
    <t>Pronóstico/Forecast</t>
  </si>
  <si>
    <t>Pronóstico Naive</t>
  </si>
  <si>
    <t>Error (Absoluto)</t>
  </si>
  <si>
    <t>MAPE</t>
  </si>
  <si>
    <t>RMSE</t>
  </si>
  <si>
    <t>WMAPE</t>
  </si>
  <si>
    <t>MAE Naive</t>
  </si>
  <si>
    <t>MASE</t>
  </si>
  <si>
    <t>SMAPE</t>
  </si>
  <si>
    <t>Menor Error</t>
  </si>
  <si>
    <t>Mayor Error</t>
  </si>
  <si>
    <t>MASE mayor a 1:  Es mejor el método de pronóstico Naive vs el que se esta utilizando actualmente.</t>
  </si>
  <si>
    <t>Ingresar Datos</t>
  </si>
  <si>
    <t>Convenciones:</t>
  </si>
  <si>
    <t xml:space="preserve">Si agregas más filas no olvides actualizar el rango en las formulas de esta sección. </t>
  </si>
  <si>
    <t>MAPE %</t>
  </si>
  <si>
    <t>WMAPE %</t>
  </si>
  <si>
    <t>sMAPE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</si>
</sst>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 mmmm\ yyyy"/>
    <numFmt numFmtId="165" formatCode="0.0"/>
  </numFmts>
  <fonts count="10" x14ac:knownFonts="1">
    <font>
      <sz val="10"/>
      <color rgb="FF000000"/>
      <name val="Arial"/>
    </font>
    <font>
      <sz val="10"/>
      <color theme="1"/>
      <name val="Arial"/>
    </font>
    <font>
      <b/>
      <sz val="10"/>
      <color theme="1"/>
      <name val="Arial"/>
    </font>
    <font>
      <sz val="10"/>
      <color theme="1"/>
      <name val="Montserrat"/>
    </font>
    <font>
      <sz val="11"/>
      <color rgb="FF7E3794"/>
      <name val="Arial"/>
    </font>
    <font>
      <sz val="10"/>
      <color rgb="FF202124"/>
      <name val="Roboto"/>
    </font>
    <font>
      <b/>
      <sz val="10"/>
      <color rgb="FF000000"/>
      <name val="Arial"/>
      <family val="2"/>
    </font>
    <font>
      <sz val="10"/>
      <color rgb="FF000000"/>
      <name val="Arial"/>
      <family val="2"/>
    </font>
    <font>
      <b/>
      <sz val="10"/>
      <color theme="1"/>
      <name val="Arial"/>
      <family val="2"/>
    </font>
    <font>
      <sz val="9"/>
      <color indexed="81"/>
      <name val="Tahoma"/>
      <family val="2"/>
    </font>
  </fonts>
  <fills count="9">
    <fill>
      <patternFill patternType="none"/>
    </fill>
    <fill>
      <patternFill patternType="gray125"/>
    </fill>
    <fill>
      <patternFill patternType="solid">
        <fgColor rgb="FFFFFFFF"/>
        <bgColor rgb="FFFFFFFF"/>
      </patternFill>
    </fill>
    <fill>
      <patternFill patternType="solid">
        <fgColor rgb="FFFFFF00"/>
        <bgColor indexed="64"/>
      </patternFill>
    </fill>
    <fill>
      <patternFill patternType="solid">
        <fgColor theme="8" tint="0.79998168889431442"/>
        <bgColor indexed="64"/>
      </patternFill>
    </fill>
    <fill>
      <patternFill patternType="solid">
        <fgColor theme="8" tint="0.79998168889431442"/>
        <bgColor rgb="FFFFF2CC"/>
      </patternFill>
    </fill>
    <fill>
      <patternFill patternType="solid">
        <fgColor theme="8" tint="0.79998168889431442"/>
        <bgColor rgb="FFB6D7A8"/>
      </patternFill>
    </fill>
    <fill>
      <patternFill patternType="solid">
        <fgColor theme="4" tint="-0.499984740745262"/>
        <bgColor indexed="64"/>
      </patternFill>
    </fill>
    <fill>
      <patternFill patternType="solid">
        <fgColor rgb="FF00A84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2">
    <xf numFmtId="0" fontId="0" fillId="0" borderId="0" xfId="0"/>
    <xf numFmtId="0" fontId="2" fillId="0" borderId="0" xfId="0" applyFont="1" applyAlignment="1">
      <alignment horizontal="center" vertical="center" wrapText="1"/>
    </xf>
    <xf numFmtId="0" fontId="3" fillId="0" borderId="0" xfId="0" applyFont="1"/>
    <xf numFmtId="0" fontId="4" fillId="0" borderId="0" xfId="0" applyFont="1"/>
    <xf numFmtId="2" fontId="1" fillId="0" borderId="0" xfId="0" applyNumberFormat="1" applyFont="1"/>
    <xf numFmtId="0" fontId="5" fillId="2" borderId="0" xfId="0" applyFont="1" applyFill="1" applyAlignment="1">
      <alignment horizontal="left"/>
    </xf>
    <xf numFmtId="0" fontId="3" fillId="0" borderId="1" xfId="0" applyFont="1" applyBorder="1"/>
    <xf numFmtId="10" fontId="3" fillId="0" borderId="1" xfId="0" applyNumberFormat="1" applyFont="1" applyBorder="1"/>
    <xf numFmtId="2" fontId="3" fillId="0" borderId="1" xfId="0" applyNumberFormat="1" applyFont="1" applyBorder="1"/>
    <xf numFmtId="0" fontId="8" fillId="0" borderId="1" xfId="0" applyFont="1" applyBorder="1" applyAlignment="1">
      <alignment horizontal="center" vertical="center" wrapText="1"/>
    </xf>
    <xf numFmtId="2" fontId="8" fillId="0" borderId="1" xfId="0" applyNumberFormat="1" applyFont="1" applyBorder="1" applyAlignment="1">
      <alignment horizontal="center" vertical="center" wrapText="1"/>
    </xf>
    <xf numFmtId="0" fontId="8" fillId="0" borderId="0" xfId="0" applyFont="1"/>
    <xf numFmtId="0" fontId="7" fillId="0" borderId="0" xfId="0" applyFont="1"/>
    <xf numFmtId="0" fontId="8" fillId="4"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164" fontId="3" fillId="4" borderId="1" xfId="0" applyNumberFormat="1" applyFont="1" applyFill="1" applyBorder="1"/>
    <xf numFmtId="0" fontId="3" fillId="4" borderId="1" xfId="0" applyFont="1" applyFill="1" applyBorder="1"/>
    <xf numFmtId="0" fontId="3" fillId="5" borderId="1" xfId="0" applyFont="1" applyFill="1" applyBorder="1"/>
    <xf numFmtId="0" fontId="3" fillId="6" borderId="1" xfId="0" applyFont="1" applyFill="1" applyBorder="1"/>
    <xf numFmtId="0" fontId="0" fillId="4" borderId="1" xfId="0" applyFill="1" applyBorder="1"/>
    <xf numFmtId="10" fontId="3" fillId="0" borderId="0" xfId="0" applyNumberFormat="1" applyFont="1"/>
    <xf numFmtId="0" fontId="7" fillId="3" borderId="1" xfId="0" applyFont="1" applyFill="1" applyBorder="1"/>
    <xf numFmtId="0" fontId="7" fillId="7" borderId="1" xfId="0" applyFont="1" applyFill="1" applyBorder="1"/>
    <xf numFmtId="0" fontId="8" fillId="0" borderId="1" xfId="0" applyFont="1" applyBorder="1"/>
    <xf numFmtId="165" fontId="3" fillId="0" borderId="1" xfId="0" applyNumberFormat="1" applyFont="1" applyBorder="1"/>
    <xf numFmtId="0" fontId="7" fillId="0" borderId="1" xfId="0" applyFont="1" applyBorder="1"/>
    <xf numFmtId="0" fontId="7" fillId="0" borderId="2" xfId="0" applyFont="1" applyBorder="1"/>
    <xf numFmtId="0" fontId="8" fillId="0" borderId="3" xfId="0" applyFont="1" applyBorder="1"/>
    <xf numFmtId="10" fontId="3" fillId="0" borderId="3" xfId="0" applyNumberFormat="1" applyFont="1" applyBorder="1"/>
    <xf numFmtId="0" fontId="7" fillId="0" borderId="1" xfId="0" applyFont="1" applyBorder="1" applyAlignment="1">
      <alignment horizontal="left" wrapText="1"/>
    </xf>
    <xf numFmtId="0" fontId="7" fillId="8" borderId="1" xfId="0" applyFont="1" applyFill="1" applyBorder="1" applyAlignment="1">
      <alignment horizontal="center"/>
    </xf>
  </cellXfs>
  <cellStyles count="1">
    <cellStyle name="Normal" xfId="0" builtinId="0"/>
  </cellStyles>
  <dxfs count="4">
    <dxf>
      <fill>
        <patternFill>
          <bgColor rgb="FF00A84C"/>
        </patternFill>
      </fill>
    </dxf>
    <dxf>
      <font>
        <color theme="2"/>
      </font>
      <fill>
        <patternFill>
          <bgColor theme="4" tint="-0.499984740745262"/>
        </patternFill>
      </fill>
    </dxf>
    <dxf>
      <font>
        <color theme="1"/>
      </font>
      <fill>
        <patternFill>
          <bgColor theme="4" tint="0.39994506668294322"/>
        </patternFill>
      </fill>
    </dxf>
    <dxf>
      <font>
        <color theme="1"/>
      </font>
      <fill>
        <patternFill>
          <bgColor rgb="FFFFFF00"/>
        </patternFill>
      </fill>
    </dxf>
  </dxfs>
  <tableStyles count="0" defaultTableStyle="TableStyleMedium2" defaultPivotStyle="PivotStyleLight16"/>
  <colors>
    <mruColors>
      <color rgb="FF00A84C"/>
      <color rgb="FF569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Medidas</a:t>
            </a:r>
            <a:r>
              <a:rPr lang="en-US" baseline="0"/>
              <a:t> de e</a:t>
            </a:r>
            <a:r>
              <a:rPr lang="en-US"/>
              <a:t>rrores</a:t>
            </a:r>
            <a:r>
              <a:rPr lang="en-US" baseline="0"/>
              <a:t> de Pronóstico</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6"/>
          <c:order val="1"/>
          <c:tx>
            <c:strRef>
              <c:f>'Medición de Error de Pronostico'!$H$1</c:f>
              <c:strCache>
                <c:ptCount val="1"/>
                <c:pt idx="0">
                  <c:v>MAE</c:v>
                </c:pt>
              </c:strCache>
            </c:strRef>
          </c:tx>
          <c:spPr>
            <a:solidFill>
              <a:schemeClr val="accent1">
                <a:lumMod val="60000"/>
              </a:schemeClr>
            </a:solidFill>
            <a:ln>
              <a:noFill/>
            </a:ln>
            <a:effectLst/>
          </c:spPr>
          <c:invertIfNegative val="0"/>
          <c:cat>
            <c:numRef>
              <c:f>'Medición de Error de Pronostico'!$A$2:$A$19</c:f>
              <c:numCache>
                <c:formatCode>d\ mmmm\ yyyy</c:formatCode>
                <c:ptCount val="18"/>
                <c:pt idx="0">
                  <c:v>43949</c:v>
                </c:pt>
                <c:pt idx="1">
                  <c:v>43950</c:v>
                </c:pt>
                <c:pt idx="2">
                  <c:v>43951</c:v>
                </c:pt>
                <c:pt idx="3">
                  <c:v>43952</c:v>
                </c:pt>
                <c:pt idx="4">
                  <c:v>43953</c:v>
                </c:pt>
                <c:pt idx="5">
                  <c:v>43954</c:v>
                </c:pt>
                <c:pt idx="6">
                  <c:v>43955</c:v>
                </c:pt>
                <c:pt idx="7">
                  <c:v>43956</c:v>
                </c:pt>
                <c:pt idx="8">
                  <c:v>43957</c:v>
                </c:pt>
                <c:pt idx="9">
                  <c:v>43958</c:v>
                </c:pt>
                <c:pt idx="10">
                  <c:v>43959</c:v>
                </c:pt>
                <c:pt idx="11">
                  <c:v>43960</c:v>
                </c:pt>
                <c:pt idx="12">
                  <c:v>43961</c:v>
                </c:pt>
                <c:pt idx="13">
                  <c:v>43962</c:v>
                </c:pt>
                <c:pt idx="14">
                  <c:v>43963</c:v>
                </c:pt>
                <c:pt idx="15">
                  <c:v>43964</c:v>
                </c:pt>
                <c:pt idx="16">
                  <c:v>43965</c:v>
                </c:pt>
                <c:pt idx="17">
                  <c:v>43966</c:v>
                </c:pt>
              </c:numCache>
            </c:numRef>
          </c:cat>
          <c:val>
            <c:numRef>
              <c:f>'Medición de Error de Pronostico'!$H$2:$H$19</c:f>
              <c:numCache>
                <c:formatCode>General</c:formatCode>
                <c:ptCount val="18"/>
                <c:pt idx="0">
                  <c:v>8</c:v>
                </c:pt>
                <c:pt idx="1">
                  <c:v>7</c:v>
                </c:pt>
                <c:pt idx="2">
                  <c:v>59</c:v>
                </c:pt>
                <c:pt idx="3">
                  <c:v>22</c:v>
                </c:pt>
                <c:pt idx="4">
                  <c:v>83</c:v>
                </c:pt>
                <c:pt idx="5">
                  <c:v>63</c:v>
                </c:pt>
                <c:pt idx="6">
                  <c:v>49</c:v>
                </c:pt>
                <c:pt idx="7">
                  <c:v>85</c:v>
                </c:pt>
                <c:pt idx="8">
                  <c:v>76</c:v>
                </c:pt>
                <c:pt idx="9">
                  <c:v>33</c:v>
                </c:pt>
                <c:pt idx="10">
                  <c:v>74</c:v>
                </c:pt>
                <c:pt idx="11">
                  <c:v>92</c:v>
                </c:pt>
                <c:pt idx="12">
                  <c:v>16</c:v>
                </c:pt>
                <c:pt idx="13">
                  <c:v>375</c:v>
                </c:pt>
                <c:pt idx="14">
                  <c:v>60</c:v>
                </c:pt>
                <c:pt idx="15">
                  <c:v>102</c:v>
                </c:pt>
                <c:pt idx="16">
                  <c:v>33</c:v>
                </c:pt>
                <c:pt idx="17">
                  <c:v>139</c:v>
                </c:pt>
              </c:numCache>
            </c:numRef>
          </c:val>
          <c:extLst>
            <c:ext xmlns:c16="http://schemas.microsoft.com/office/drawing/2014/chart" uri="{C3380CC4-5D6E-409C-BE32-E72D297353CC}">
              <c16:uniqueId val="{00000006-9B3D-4EBC-9CB4-49942C044D77}"/>
            </c:ext>
          </c:extLst>
        </c:ser>
        <c:ser>
          <c:idx val="10"/>
          <c:order val="5"/>
          <c:tx>
            <c:strRef>
              <c:f>'Medición de Error de Pronostico'!$L$1</c:f>
              <c:strCache>
                <c:ptCount val="1"/>
                <c:pt idx="0">
                  <c:v>MAE Naive</c:v>
                </c:pt>
              </c:strCache>
            </c:strRef>
          </c:tx>
          <c:spPr>
            <a:solidFill>
              <a:schemeClr val="accent5">
                <a:lumMod val="60000"/>
              </a:schemeClr>
            </a:solidFill>
            <a:ln>
              <a:noFill/>
            </a:ln>
            <a:effectLst/>
          </c:spPr>
          <c:invertIfNegative val="0"/>
          <c:cat>
            <c:numRef>
              <c:f>'Medición de Error de Pronostico'!$A$2:$A$19</c:f>
              <c:numCache>
                <c:formatCode>d\ mmmm\ yyyy</c:formatCode>
                <c:ptCount val="18"/>
                <c:pt idx="0">
                  <c:v>43949</c:v>
                </c:pt>
                <c:pt idx="1">
                  <c:v>43950</c:v>
                </c:pt>
                <c:pt idx="2">
                  <c:v>43951</c:v>
                </c:pt>
                <c:pt idx="3">
                  <c:v>43952</c:v>
                </c:pt>
                <c:pt idx="4">
                  <c:v>43953</c:v>
                </c:pt>
                <c:pt idx="5">
                  <c:v>43954</c:v>
                </c:pt>
                <c:pt idx="6">
                  <c:v>43955</c:v>
                </c:pt>
                <c:pt idx="7">
                  <c:v>43956</c:v>
                </c:pt>
                <c:pt idx="8">
                  <c:v>43957</c:v>
                </c:pt>
                <c:pt idx="9">
                  <c:v>43958</c:v>
                </c:pt>
                <c:pt idx="10">
                  <c:v>43959</c:v>
                </c:pt>
                <c:pt idx="11">
                  <c:v>43960</c:v>
                </c:pt>
                <c:pt idx="12">
                  <c:v>43961</c:v>
                </c:pt>
                <c:pt idx="13">
                  <c:v>43962</c:v>
                </c:pt>
                <c:pt idx="14">
                  <c:v>43963</c:v>
                </c:pt>
                <c:pt idx="15">
                  <c:v>43964</c:v>
                </c:pt>
                <c:pt idx="16">
                  <c:v>43965</c:v>
                </c:pt>
                <c:pt idx="17">
                  <c:v>43966</c:v>
                </c:pt>
              </c:numCache>
            </c:numRef>
          </c:cat>
          <c:val>
            <c:numRef>
              <c:f>'Medición de Error de Pronostico'!$L$2:$L$19</c:f>
              <c:numCache>
                <c:formatCode>General</c:formatCode>
                <c:ptCount val="18"/>
                <c:pt idx="0">
                  <c:v>112</c:v>
                </c:pt>
                <c:pt idx="1">
                  <c:v>21</c:v>
                </c:pt>
                <c:pt idx="2">
                  <c:v>44</c:v>
                </c:pt>
                <c:pt idx="3">
                  <c:v>58</c:v>
                </c:pt>
                <c:pt idx="4">
                  <c:v>76</c:v>
                </c:pt>
                <c:pt idx="5">
                  <c:v>41</c:v>
                </c:pt>
                <c:pt idx="6">
                  <c:v>15</c:v>
                </c:pt>
                <c:pt idx="7">
                  <c:v>66</c:v>
                </c:pt>
                <c:pt idx="8">
                  <c:v>7</c:v>
                </c:pt>
                <c:pt idx="9">
                  <c:v>70</c:v>
                </c:pt>
                <c:pt idx="10">
                  <c:v>95</c:v>
                </c:pt>
                <c:pt idx="11">
                  <c:v>15</c:v>
                </c:pt>
                <c:pt idx="12">
                  <c:v>83</c:v>
                </c:pt>
                <c:pt idx="13">
                  <c:v>24</c:v>
                </c:pt>
                <c:pt idx="14">
                  <c:v>107</c:v>
                </c:pt>
                <c:pt idx="15">
                  <c:v>136</c:v>
                </c:pt>
                <c:pt idx="16">
                  <c:v>85</c:v>
                </c:pt>
                <c:pt idx="17">
                  <c:v>92</c:v>
                </c:pt>
              </c:numCache>
            </c:numRef>
          </c:val>
          <c:extLst>
            <c:ext xmlns:c16="http://schemas.microsoft.com/office/drawing/2014/chart" uri="{C3380CC4-5D6E-409C-BE32-E72D297353CC}">
              <c16:uniqueId val="{0000000A-9B3D-4EBC-9CB4-49942C044D77}"/>
            </c:ext>
          </c:extLst>
        </c:ser>
        <c:dLbls>
          <c:showLegendKey val="0"/>
          <c:showVal val="0"/>
          <c:showCatName val="0"/>
          <c:showSerName val="0"/>
          <c:showPercent val="0"/>
          <c:showBubbleSize val="0"/>
        </c:dLbls>
        <c:gapWidth val="150"/>
        <c:axId val="1476859503"/>
        <c:axId val="1479983951"/>
      </c:barChart>
      <c:lineChart>
        <c:grouping val="standard"/>
        <c:varyColors val="0"/>
        <c:dLbls>
          <c:showLegendKey val="0"/>
          <c:showVal val="0"/>
          <c:showCatName val="0"/>
          <c:showSerName val="0"/>
          <c:showPercent val="0"/>
          <c:showBubbleSize val="0"/>
        </c:dLbls>
        <c:marker val="1"/>
        <c:smooth val="0"/>
        <c:axId val="1476859503"/>
        <c:axId val="1479983951"/>
        <c:extLst>
          <c:ext xmlns:c15="http://schemas.microsoft.com/office/drawing/2012/chart" uri="{02D57815-91ED-43cb-92C2-25804820EDAC}">
            <c15:filteredLineSeries>
              <c15:ser>
                <c:idx val="7"/>
                <c:order val="2"/>
                <c:tx>
                  <c:strRef>
                    <c:extLst>
                      <c:ext uri="{02D57815-91ED-43cb-92C2-25804820EDAC}">
                        <c15:formulaRef>
                          <c15:sqref>'Medición de Error de Pronostico'!$I$1</c15:sqref>
                        </c15:formulaRef>
                      </c:ext>
                    </c:extLst>
                    <c:strCache>
                      <c:ptCount val="1"/>
                      <c:pt idx="0">
                        <c:v>RMSE</c:v>
                      </c:pt>
                    </c:strCache>
                  </c:strRef>
                </c:tx>
                <c:spPr>
                  <a:ln w="28575" cap="rnd">
                    <a:solidFill>
                      <a:schemeClr val="accent2">
                        <a:lumMod val="60000"/>
                      </a:schemeClr>
                    </a:solidFill>
                    <a:round/>
                  </a:ln>
                  <a:effectLst/>
                </c:spPr>
                <c:marker>
                  <c:symbol val="none"/>
                </c:marker>
                <c:cat>
                  <c:numRef>
                    <c:extLst>
                      <c:ext uri="{02D57815-91ED-43cb-92C2-25804820EDAC}">
                        <c15:formulaRef>
                          <c15:sqref>'Medición de Error de Pronostico'!$A$2:$A$19</c15:sqref>
                        </c15:formulaRef>
                      </c:ext>
                    </c:extLst>
                    <c:numCache>
                      <c:formatCode>d\ mmmm\ yyyy</c:formatCode>
                      <c:ptCount val="18"/>
                      <c:pt idx="0">
                        <c:v>43949</c:v>
                      </c:pt>
                      <c:pt idx="1">
                        <c:v>43950</c:v>
                      </c:pt>
                      <c:pt idx="2">
                        <c:v>43951</c:v>
                      </c:pt>
                      <c:pt idx="3">
                        <c:v>43952</c:v>
                      </c:pt>
                      <c:pt idx="4">
                        <c:v>43953</c:v>
                      </c:pt>
                      <c:pt idx="5">
                        <c:v>43954</c:v>
                      </c:pt>
                      <c:pt idx="6">
                        <c:v>43955</c:v>
                      </c:pt>
                      <c:pt idx="7">
                        <c:v>43956</c:v>
                      </c:pt>
                      <c:pt idx="8">
                        <c:v>43957</c:v>
                      </c:pt>
                      <c:pt idx="9">
                        <c:v>43958</c:v>
                      </c:pt>
                      <c:pt idx="10">
                        <c:v>43959</c:v>
                      </c:pt>
                      <c:pt idx="11">
                        <c:v>43960</c:v>
                      </c:pt>
                      <c:pt idx="12">
                        <c:v>43961</c:v>
                      </c:pt>
                      <c:pt idx="13">
                        <c:v>43962</c:v>
                      </c:pt>
                      <c:pt idx="14">
                        <c:v>43963</c:v>
                      </c:pt>
                      <c:pt idx="15">
                        <c:v>43964</c:v>
                      </c:pt>
                      <c:pt idx="16">
                        <c:v>43965</c:v>
                      </c:pt>
                      <c:pt idx="17">
                        <c:v>43966</c:v>
                      </c:pt>
                    </c:numCache>
                  </c:numRef>
                </c:cat>
                <c:val>
                  <c:numRef>
                    <c:extLst>
                      <c:ext uri="{02D57815-91ED-43cb-92C2-25804820EDAC}">
                        <c15:formulaRef>
                          <c15:sqref>'Medición de Error de Pronostico'!$I$2:$I$19</c15:sqref>
                        </c15:formulaRef>
                      </c:ext>
                    </c:extLst>
                    <c:numCache>
                      <c:formatCode>General</c:formatCode>
                      <c:ptCount val="18"/>
                      <c:pt idx="0">
                        <c:v>8</c:v>
                      </c:pt>
                      <c:pt idx="1">
                        <c:v>7</c:v>
                      </c:pt>
                      <c:pt idx="2">
                        <c:v>59</c:v>
                      </c:pt>
                      <c:pt idx="3">
                        <c:v>22</c:v>
                      </c:pt>
                      <c:pt idx="4">
                        <c:v>83</c:v>
                      </c:pt>
                      <c:pt idx="5">
                        <c:v>63</c:v>
                      </c:pt>
                      <c:pt idx="6">
                        <c:v>49</c:v>
                      </c:pt>
                      <c:pt idx="7">
                        <c:v>85</c:v>
                      </c:pt>
                      <c:pt idx="8">
                        <c:v>76</c:v>
                      </c:pt>
                      <c:pt idx="9">
                        <c:v>33</c:v>
                      </c:pt>
                      <c:pt idx="10">
                        <c:v>74</c:v>
                      </c:pt>
                      <c:pt idx="11">
                        <c:v>92</c:v>
                      </c:pt>
                      <c:pt idx="12">
                        <c:v>16</c:v>
                      </c:pt>
                      <c:pt idx="13">
                        <c:v>375</c:v>
                      </c:pt>
                      <c:pt idx="14">
                        <c:v>60</c:v>
                      </c:pt>
                      <c:pt idx="15">
                        <c:v>102</c:v>
                      </c:pt>
                      <c:pt idx="16">
                        <c:v>33</c:v>
                      </c:pt>
                      <c:pt idx="17">
                        <c:v>139</c:v>
                      </c:pt>
                    </c:numCache>
                  </c:numRef>
                </c:val>
                <c:smooth val="0"/>
                <c:extLst>
                  <c:ext xmlns:c16="http://schemas.microsoft.com/office/drawing/2014/chart" uri="{C3380CC4-5D6E-409C-BE32-E72D297353CC}">
                    <c16:uniqueId val="{00000007-9B3D-4EBC-9CB4-49942C044D77}"/>
                  </c:ext>
                </c:extLst>
              </c15:ser>
            </c15:filteredLineSeries>
            <c15:filteredLineSeries>
              <c15:ser>
                <c:idx val="11"/>
                <c:order val="6"/>
                <c:tx>
                  <c:strRef>
                    <c:extLst xmlns:c15="http://schemas.microsoft.com/office/drawing/2012/chart">
                      <c:ext xmlns:c15="http://schemas.microsoft.com/office/drawing/2012/chart" uri="{02D57815-91ED-43cb-92C2-25804820EDAC}">
                        <c15:formulaRef>
                          <c15:sqref>'Medición de Error de Pronostico'!$M$1</c15:sqref>
                        </c15:formulaRef>
                      </c:ext>
                    </c:extLst>
                    <c:strCache>
                      <c:ptCount val="1"/>
                      <c:pt idx="0">
                        <c:v>MASE</c:v>
                      </c:pt>
                    </c:strCache>
                  </c:strRef>
                </c:tx>
                <c:spPr>
                  <a:ln w="28575" cap="rnd">
                    <a:solidFill>
                      <a:schemeClr val="accent6">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'Medición de Error de Pronostico'!$A$2:$A$19</c15:sqref>
                        </c15:formulaRef>
                      </c:ext>
                    </c:extLst>
                    <c:numCache>
                      <c:formatCode>d\ mmmm\ yyyy</c:formatCode>
                      <c:ptCount val="18"/>
                      <c:pt idx="0">
                        <c:v>43949</c:v>
                      </c:pt>
                      <c:pt idx="1">
                        <c:v>43950</c:v>
                      </c:pt>
                      <c:pt idx="2">
                        <c:v>43951</c:v>
                      </c:pt>
                      <c:pt idx="3">
                        <c:v>43952</c:v>
                      </c:pt>
                      <c:pt idx="4">
                        <c:v>43953</c:v>
                      </c:pt>
                      <c:pt idx="5">
                        <c:v>43954</c:v>
                      </c:pt>
                      <c:pt idx="6">
                        <c:v>43955</c:v>
                      </c:pt>
                      <c:pt idx="7">
                        <c:v>43956</c:v>
                      </c:pt>
                      <c:pt idx="8">
                        <c:v>43957</c:v>
                      </c:pt>
                      <c:pt idx="9">
                        <c:v>43958</c:v>
                      </c:pt>
                      <c:pt idx="10">
                        <c:v>43959</c:v>
                      </c:pt>
                      <c:pt idx="11">
                        <c:v>43960</c:v>
                      </c:pt>
                      <c:pt idx="12">
                        <c:v>43961</c:v>
                      </c:pt>
                      <c:pt idx="13">
                        <c:v>43962</c:v>
                      </c:pt>
                      <c:pt idx="14">
                        <c:v>43963</c:v>
                      </c:pt>
                      <c:pt idx="15">
                        <c:v>43964</c:v>
                      </c:pt>
                      <c:pt idx="16">
                        <c:v>43965</c:v>
                      </c:pt>
                      <c:pt idx="17">
                        <c:v>43966</c:v>
                      </c:pt>
                    </c:numCache>
                  </c:numRef>
                </c:cat>
                <c:val>
                  <c:numRef>
                    <c:extLst xmlns:c15="http://schemas.microsoft.com/office/drawing/2012/chart">
                      <c:ext xmlns:c15="http://schemas.microsoft.com/office/drawing/2012/chart" uri="{02D57815-91ED-43cb-92C2-25804820EDAC}">
                        <c15:formulaRef>
                          <c15:sqref>'Medición de Error de Pronostico'!$M$2:$M$19</c15:sqref>
                        </c15:formulaRef>
                      </c:ext>
                    </c:extLst>
                    <c:numCache>
                      <c:formatCode>0.00</c:formatCode>
                      <c:ptCount val="18"/>
                      <c:pt idx="0">
                        <c:v>7.1428571428571425E-2</c:v>
                      </c:pt>
                      <c:pt idx="1">
                        <c:v>0.33333333333333331</c:v>
                      </c:pt>
                      <c:pt idx="2">
                        <c:v>1.3409090909090908</c:v>
                      </c:pt>
                      <c:pt idx="3">
                        <c:v>0.37931034482758619</c:v>
                      </c:pt>
                      <c:pt idx="4">
                        <c:v>1.0921052631578947</c:v>
                      </c:pt>
                      <c:pt idx="5">
                        <c:v>1.5365853658536586</c:v>
                      </c:pt>
                      <c:pt idx="6">
                        <c:v>3.2666666666666666</c:v>
                      </c:pt>
                      <c:pt idx="7">
                        <c:v>1.2878787878787878</c:v>
                      </c:pt>
                      <c:pt idx="8">
                        <c:v>10.857142857142858</c:v>
                      </c:pt>
                      <c:pt idx="9">
                        <c:v>0.47142857142857142</c:v>
                      </c:pt>
                      <c:pt idx="10">
                        <c:v>0.77894736842105261</c:v>
                      </c:pt>
                      <c:pt idx="11">
                        <c:v>6.1333333333333337</c:v>
                      </c:pt>
                      <c:pt idx="12">
                        <c:v>0.19277108433734941</c:v>
                      </c:pt>
                      <c:pt idx="13">
                        <c:v>15.625</c:v>
                      </c:pt>
                      <c:pt idx="14">
                        <c:v>0.56074766355140182</c:v>
                      </c:pt>
                      <c:pt idx="15">
                        <c:v>0.75</c:v>
                      </c:pt>
                      <c:pt idx="16">
                        <c:v>0.38823529411764707</c:v>
                      </c:pt>
                      <c:pt idx="17">
                        <c:v>1.5108695652173914</c:v>
                      </c:pt>
                    </c:numCache>
                  </c:numRef>
                </c:val>
                <c:smooth val="0"/>
                <c:extLst xmlns:c15="http://schemas.microsoft.com/office/drawing/2012/chart">
                  <c:ext xmlns:c16="http://schemas.microsoft.com/office/drawing/2014/chart" uri="{C3380CC4-5D6E-409C-BE32-E72D297353CC}">
                    <c16:uniqueId val="{0000000B-9B3D-4EBC-9CB4-49942C044D77}"/>
                  </c:ext>
                </c:extLst>
              </c15:ser>
            </c15:filteredLineSeries>
          </c:ext>
        </c:extLst>
      </c:lineChart>
      <c:lineChart>
        <c:grouping val="standard"/>
        <c:varyColors val="0"/>
        <c:ser>
          <c:idx val="5"/>
          <c:order val="0"/>
          <c:tx>
            <c:strRef>
              <c:f>'Medición de Error de Pronostico'!$G$1</c:f>
              <c:strCache>
                <c:ptCount val="1"/>
                <c:pt idx="0">
                  <c:v>MAPE %</c:v>
                </c:pt>
              </c:strCache>
            </c:strRef>
          </c:tx>
          <c:spPr>
            <a:ln w="28575" cap="rnd">
              <a:solidFill>
                <a:schemeClr val="accent6"/>
              </a:solidFill>
              <a:round/>
            </a:ln>
            <a:effectLst/>
          </c:spPr>
          <c:marker>
            <c:symbol val="none"/>
          </c:marker>
          <c:cat>
            <c:numRef>
              <c:f>'Medición de Error de Pronostico'!$A$2:$A$19</c:f>
              <c:numCache>
                <c:formatCode>d\ mmmm\ yyyy</c:formatCode>
                <c:ptCount val="18"/>
                <c:pt idx="0">
                  <c:v>43949</c:v>
                </c:pt>
                <c:pt idx="1">
                  <c:v>43950</c:v>
                </c:pt>
                <c:pt idx="2">
                  <c:v>43951</c:v>
                </c:pt>
                <c:pt idx="3">
                  <c:v>43952</c:v>
                </c:pt>
                <c:pt idx="4">
                  <c:v>43953</c:v>
                </c:pt>
                <c:pt idx="5">
                  <c:v>43954</c:v>
                </c:pt>
                <c:pt idx="6">
                  <c:v>43955</c:v>
                </c:pt>
                <c:pt idx="7">
                  <c:v>43956</c:v>
                </c:pt>
                <c:pt idx="8">
                  <c:v>43957</c:v>
                </c:pt>
                <c:pt idx="9">
                  <c:v>43958</c:v>
                </c:pt>
                <c:pt idx="10">
                  <c:v>43959</c:v>
                </c:pt>
                <c:pt idx="11">
                  <c:v>43960</c:v>
                </c:pt>
                <c:pt idx="12">
                  <c:v>43961</c:v>
                </c:pt>
                <c:pt idx="13">
                  <c:v>43962</c:v>
                </c:pt>
                <c:pt idx="14">
                  <c:v>43963</c:v>
                </c:pt>
                <c:pt idx="15">
                  <c:v>43964</c:v>
                </c:pt>
                <c:pt idx="16">
                  <c:v>43965</c:v>
                </c:pt>
                <c:pt idx="17">
                  <c:v>43966</c:v>
                </c:pt>
              </c:numCache>
            </c:numRef>
          </c:cat>
          <c:val>
            <c:numRef>
              <c:f>'Medición de Error de Pronostico'!$G$2:$G$19</c:f>
              <c:numCache>
                <c:formatCode>0.00%</c:formatCode>
                <c:ptCount val="18"/>
                <c:pt idx="0">
                  <c:v>7.1428571428571425E-2</c:v>
                </c:pt>
                <c:pt idx="1">
                  <c:v>5.2631578947368418E-2</c:v>
                </c:pt>
                <c:pt idx="2">
                  <c:v>0.6629213483146067</c:v>
                </c:pt>
                <c:pt idx="3">
                  <c:v>0.14965986394557823</c:v>
                </c:pt>
                <c:pt idx="4">
                  <c:v>1.1690140845070423</c:v>
                </c:pt>
                <c:pt idx="5">
                  <c:v>0.5625</c:v>
                </c:pt>
                <c:pt idx="6">
                  <c:v>0.38582677165354329</c:v>
                </c:pt>
                <c:pt idx="7">
                  <c:v>0.44041450777202074</c:v>
                </c:pt>
                <c:pt idx="8">
                  <c:v>0.38</c:v>
                </c:pt>
                <c:pt idx="9">
                  <c:v>0.25384615384615383</c:v>
                </c:pt>
                <c:pt idx="10">
                  <c:v>0.3288888888888889</c:v>
                </c:pt>
                <c:pt idx="11">
                  <c:v>0.43809523809523809</c:v>
                </c:pt>
                <c:pt idx="12">
                  <c:v>0.12598425196850394</c:v>
                </c:pt>
                <c:pt idx="13">
                  <c:v>2.4834437086092715</c:v>
                </c:pt>
                <c:pt idx="14">
                  <c:v>0.23255813953488372</c:v>
                </c:pt>
                <c:pt idx="15">
                  <c:v>0.83606557377049184</c:v>
                </c:pt>
                <c:pt idx="16">
                  <c:v>0.15942028985507245</c:v>
                </c:pt>
                <c:pt idx="17">
                  <c:v>1.2086956521739129</c:v>
                </c:pt>
              </c:numCache>
            </c:numRef>
          </c:val>
          <c:smooth val="0"/>
          <c:extLst>
            <c:ext xmlns:c16="http://schemas.microsoft.com/office/drawing/2014/chart" uri="{C3380CC4-5D6E-409C-BE32-E72D297353CC}">
              <c16:uniqueId val="{00000005-9B3D-4EBC-9CB4-49942C044D77}"/>
            </c:ext>
          </c:extLst>
        </c:ser>
        <c:ser>
          <c:idx val="8"/>
          <c:order val="3"/>
          <c:tx>
            <c:strRef>
              <c:f>'Medición de Error de Pronostico'!$J$1</c:f>
              <c:strCache>
                <c:ptCount val="1"/>
                <c:pt idx="0">
                  <c:v>WMAPE %</c:v>
                </c:pt>
              </c:strCache>
            </c:strRef>
          </c:tx>
          <c:spPr>
            <a:ln w="28575" cap="rnd">
              <a:solidFill>
                <a:schemeClr val="accent3">
                  <a:lumMod val="60000"/>
                </a:schemeClr>
              </a:solidFill>
              <a:round/>
            </a:ln>
            <a:effectLst/>
          </c:spPr>
          <c:marker>
            <c:symbol val="none"/>
          </c:marker>
          <c:cat>
            <c:numRef>
              <c:f>'Medición de Error de Pronostico'!$A$2:$A$19</c:f>
              <c:numCache>
                <c:formatCode>d\ mmmm\ yyyy</c:formatCode>
                <c:ptCount val="18"/>
                <c:pt idx="0">
                  <c:v>43949</c:v>
                </c:pt>
                <c:pt idx="1">
                  <c:v>43950</c:v>
                </c:pt>
                <c:pt idx="2">
                  <c:v>43951</c:v>
                </c:pt>
                <c:pt idx="3">
                  <c:v>43952</c:v>
                </c:pt>
                <c:pt idx="4">
                  <c:v>43953</c:v>
                </c:pt>
                <c:pt idx="5">
                  <c:v>43954</c:v>
                </c:pt>
                <c:pt idx="6">
                  <c:v>43955</c:v>
                </c:pt>
                <c:pt idx="7">
                  <c:v>43956</c:v>
                </c:pt>
                <c:pt idx="8">
                  <c:v>43957</c:v>
                </c:pt>
                <c:pt idx="9">
                  <c:v>43958</c:v>
                </c:pt>
                <c:pt idx="10">
                  <c:v>43959</c:v>
                </c:pt>
                <c:pt idx="11">
                  <c:v>43960</c:v>
                </c:pt>
                <c:pt idx="12">
                  <c:v>43961</c:v>
                </c:pt>
                <c:pt idx="13">
                  <c:v>43962</c:v>
                </c:pt>
                <c:pt idx="14">
                  <c:v>43963</c:v>
                </c:pt>
                <c:pt idx="15">
                  <c:v>43964</c:v>
                </c:pt>
                <c:pt idx="16">
                  <c:v>43965</c:v>
                </c:pt>
                <c:pt idx="17">
                  <c:v>43966</c:v>
                </c:pt>
              </c:numCache>
            </c:numRef>
          </c:cat>
          <c:val>
            <c:numRef>
              <c:f>'Medición de Error de Pronostico'!$J$2:$J$19</c:f>
              <c:numCache>
                <c:formatCode>0.00%</c:formatCode>
                <c:ptCount val="18"/>
                <c:pt idx="0">
                  <c:v>2.9314767314034445E-3</c:v>
                </c:pt>
                <c:pt idx="1">
                  <c:v>2.565042139978014E-3</c:v>
                </c:pt>
                <c:pt idx="2">
                  <c:v>2.16196408941004E-2</c:v>
                </c:pt>
                <c:pt idx="3">
                  <c:v>8.0615610113594725E-3</c:v>
                </c:pt>
                <c:pt idx="4">
                  <c:v>3.0414071088310738E-2</c:v>
                </c:pt>
                <c:pt idx="5">
                  <c:v>2.3085379259802124E-2</c:v>
                </c:pt>
                <c:pt idx="6">
                  <c:v>1.7955294979846097E-2</c:v>
                </c:pt>
                <c:pt idx="7">
                  <c:v>3.1146940271161598E-2</c:v>
                </c:pt>
                <c:pt idx="8">
                  <c:v>2.7849028948332723E-2</c:v>
                </c:pt>
                <c:pt idx="9">
                  <c:v>1.2092341517039208E-2</c:v>
                </c:pt>
                <c:pt idx="10">
                  <c:v>2.7116159765481863E-2</c:v>
                </c:pt>
                <c:pt idx="11">
                  <c:v>3.371198241113961E-2</c:v>
                </c:pt>
                <c:pt idx="12">
                  <c:v>5.8629534628068889E-3</c:v>
                </c:pt>
                <c:pt idx="13">
                  <c:v>0.13741297178453646</c:v>
                </c:pt>
                <c:pt idx="14">
                  <c:v>2.1986075485525832E-2</c:v>
                </c:pt>
                <c:pt idx="15">
                  <c:v>3.737632832539392E-2</c:v>
                </c:pt>
                <c:pt idx="16">
                  <c:v>1.2092341517039208E-2</c:v>
                </c:pt>
                <c:pt idx="17">
                  <c:v>5.093440820813485E-2</c:v>
                </c:pt>
              </c:numCache>
            </c:numRef>
          </c:val>
          <c:smooth val="0"/>
          <c:extLst>
            <c:ext xmlns:c16="http://schemas.microsoft.com/office/drawing/2014/chart" uri="{C3380CC4-5D6E-409C-BE32-E72D297353CC}">
              <c16:uniqueId val="{00000008-9B3D-4EBC-9CB4-49942C044D77}"/>
            </c:ext>
          </c:extLst>
        </c:ser>
        <c:ser>
          <c:idx val="9"/>
          <c:order val="4"/>
          <c:tx>
            <c:strRef>
              <c:f>'Medición de Error de Pronostico'!$K$1</c:f>
              <c:strCache>
                <c:ptCount val="1"/>
                <c:pt idx="0">
                  <c:v>sMAPE %</c:v>
                </c:pt>
              </c:strCache>
            </c:strRef>
          </c:tx>
          <c:spPr>
            <a:ln w="28575" cap="rnd">
              <a:solidFill>
                <a:schemeClr val="accent4">
                  <a:lumMod val="60000"/>
                </a:schemeClr>
              </a:solidFill>
              <a:round/>
            </a:ln>
            <a:effectLst/>
          </c:spPr>
          <c:marker>
            <c:symbol val="none"/>
          </c:marker>
          <c:cat>
            <c:numRef>
              <c:f>'Medición de Error de Pronostico'!$A$2:$A$19</c:f>
              <c:numCache>
                <c:formatCode>d\ mmmm\ yyyy</c:formatCode>
                <c:ptCount val="18"/>
                <c:pt idx="0">
                  <c:v>43949</c:v>
                </c:pt>
                <c:pt idx="1">
                  <c:v>43950</c:v>
                </c:pt>
                <c:pt idx="2">
                  <c:v>43951</c:v>
                </c:pt>
                <c:pt idx="3">
                  <c:v>43952</c:v>
                </c:pt>
                <c:pt idx="4">
                  <c:v>43953</c:v>
                </c:pt>
                <c:pt idx="5">
                  <c:v>43954</c:v>
                </c:pt>
                <c:pt idx="6">
                  <c:v>43955</c:v>
                </c:pt>
                <c:pt idx="7">
                  <c:v>43956</c:v>
                </c:pt>
                <c:pt idx="8">
                  <c:v>43957</c:v>
                </c:pt>
                <c:pt idx="9">
                  <c:v>43958</c:v>
                </c:pt>
                <c:pt idx="10">
                  <c:v>43959</c:v>
                </c:pt>
                <c:pt idx="11">
                  <c:v>43960</c:v>
                </c:pt>
                <c:pt idx="12">
                  <c:v>43961</c:v>
                </c:pt>
                <c:pt idx="13">
                  <c:v>43962</c:v>
                </c:pt>
                <c:pt idx="14">
                  <c:v>43963</c:v>
                </c:pt>
                <c:pt idx="15">
                  <c:v>43964</c:v>
                </c:pt>
                <c:pt idx="16">
                  <c:v>43965</c:v>
                </c:pt>
                <c:pt idx="17">
                  <c:v>43966</c:v>
                </c:pt>
              </c:numCache>
            </c:numRef>
          </c:cat>
          <c:val>
            <c:numRef>
              <c:f>'Medición de Error de Pronostico'!$K$2:$K$19</c:f>
              <c:numCache>
                <c:formatCode>0.00%</c:formatCode>
                <c:ptCount val="18"/>
                <c:pt idx="0">
                  <c:v>3.4482758620689655E-2</c:v>
                </c:pt>
                <c:pt idx="1">
                  <c:v>2.564102564102564E-2</c:v>
                </c:pt>
                <c:pt idx="2">
                  <c:v>0.24894514767932491</c:v>
                </c:pt>
                <c:pt idx="3">
                  <c:v>8.0882352941176475E-2</c:v>
                </c:pt>
                <c:pt idx="4">
                  <c:v>0.36888888888888888</c:v>
                </c:pt>
                <c:pt idx="5">
                  <c:v>0.21951219512195122</c:v>
                </c:pt>
                <c:pt idx="6">
                  <c:v>0.1617161716171617</c:v>
                </c:pt>
                <c:pt idx="7">
                  <c:v>0.28239202657807311</c:v>
                </c:pt>
                <c:pt idx="8">
                  <c:v>0.23456790123456789</c:v>
                </c:pt>
                <c:pt idx="9">
                  <c:v>0.14537444933920704</c:v>
                </c:pt>
                <c:pt idx="10">
                  <c:v>0.19680851063829788</c:v>
                </c:pt>
                <c:pt idx="11">
                  <c:v>0.28048780487804881</c:v>
                </c:pt>
                <c:pt idx="12">
                  <c:v>6.7226890756302518E-2</c:v>
                </c:pt>
                <c:pt idx="13">
                  <c:v>0.55391432791728212</c:v>
                </c:pt>
                <c:pt idx="14">
                  <c:v>0.13157894736842105</c:v>
                </c:pt>
                <c:pt idx="15">
                  <c:v>0.2947976878612717</c:v>
                </c:pt>
                <c:pt idx="16">
                  <c:v>8.6614173228346455E-2</c:v>
                </c:pt>
                <c:pt idx="17">
                  <c:v>0.37669376693766937</c:v>
                </c:pt>
              </c:numCache>
            </c:numRef>
          </c:val>
          <c:smooth val="0"/>
          <c:extLst>
            <c:ext xmlns:c16="http://schemas.microsoft.com/office/drawing/2014/chart" uri="{C3380CC4-5D6E-409C-BE32-E72D297353CC}">
              <c16:uniqueId val="{00000009-9B3D-4EBC-9CB4-49942C044D77}"/>
            </c:ext>
          </c:extLst>
        </c:ser>
        <c:dLbls>
          <c:showLegendKey val="0"/>
          <c:showVal val="0"/>
          <c:showCatName val="0"/>
          <c:showSerName val="0"/>
          <c:showPercent val="0"/>
          <c:showBubbleSize val="0"/>
        </c:dLbls>
        <c:marker val="1"/>
        <c:smooth val="0"/>
        <c:axId val="1626047487"/>
        <c:axId val="1626046239"/>
      </c:lineChart>
      <c:dateAx>
        <c:axId val="1476859503"/>
        <c:scaling>
          <c:orientation val="minMax"/>
        </c:scaling>
        <c:delete val="0"/>
        <c:axPos val="b"/>
        <c:numFmt formatCode="d\ mmmm\ 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9983951"/>
        <c:crosses val="autoZero"/>
        <c:auto val="1"/>
        <c:lblOffset val="100"/>
        <c:baseTimeUnit val="days"/>
      </c:dateAx>
      <c:valAx>
        <c:axId val="147998395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6859503"/>
        <c:crosses val="autoZero"/>
        <c:crossBetween val="between"/>
      </c:valAx>
      <c:valAx>
        <c:axId val="1626046239"/>
        <c:scaling>
          <c:orientation val="minMax"/>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6047487"/>
        <c:crosses val="max"/>
        <c:crossBetween val="between"/>
      </c:valAx>
      <c:dateAx>
        <c:axId val="1626047487"/>
        <c:scaling>
          <c:orientation val="minMax"/>
        </c:scaling>
        <c:delete val="1"/>
        <c:axPos val="b"/>
        <c:numFmt formatCode="d\ mmmm\ yyyy" sourceLinked="1"/>
        <c:majorTickMark val="out"/>
        <c:minorTickMark val="none"/>
        <c:tickLblPos val="nextTo"/>
        <c:crossAx val="1626046239"/>
        <c:crosses val="autoZero"/>
        <c:auto val="1"/>
        <c:lblOffset val="100"/>
        <c:baseTimeUnit val="day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18</xdr:col>
      <xdr:colOff>9525</xdr:colOff>
      <xdr:row>0</xdr:row>
      <xdr:rowOff>561974</xdr:rowOff>
    </xdr:from>
    <xdr:to>
      <xdr:col>27</xdr:col>
      <xdr:colOff>0</xdr:colOff>
      <xdr:row>24</xdr:row>
      <xdr:rowOff>0</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V922"/>
  <sheetViews>
    <sheetView tabSelected="1" workbookViewId="0">
      <selection activeCell="Q12" sqref="Q12"/>
    </sheetView>
  </sheetViews>
  <sheetFormatPr baseColWidth="10" defaultColWidth="14.42578125" defaultRowHeight="15.75" customHeight="1" x14ac:dyDescent="0.2"/>
  <cols>
    <col min="2" max="2" width="7.28515625" customWidth="1"/>
    <col min="3" max="3" width="11.85546875" customWidth="1"/>
    <col min="4" max="4" width="11.5703125" customWidth="1"/>
    <col min="5" max="5" width="12.85546875" customWidth="1"/>
    <col min="6" max="6" width="10.85546875" customWidth="1"/>
    <col min="7" max="7" width="9.28515625" customWidth="1"/>
    <col min="8" max="9" width="8.7109375" customWidth="1"/>
    <col min="10" max="10" width="10.140625" customWidth="1"/>
    <col min="11" max="12" width="8.7109375" customWidth="1"/>
    <col min="13" max="13" width="8" customWidth="1"/>
    <col min="14" max="14" width="6.85546875" customWidth="1"/>
    <col min="15" max="15" width="11.5703125" customWidth="1"/>
    <col min="16" max="16" width="15.28515625" customWidth="1"/>
  </cols>
  <sheetData>
    <row r="1" spans="1:22" ht="44.25" customHeight="1" x14ac:dyDescent="0.2">
      <c r="A1" s="13" t="s">
        <v>1</v>
      </c>
      <c r="B1" s="13" t="s">
        <v>2</v>
      </c>
      <c r="C1" s="14" t="s">
        <v>3</v>
      </c>
      <c r="D1" s="15" t="s">
        <v>4</v>
      </c>
      <c r="E1" s="9" t="s">
        <v>5</v>
      </c>
      <c r="F1" s="9" t="s">
        <v>6</v>
      </c>
      <c r="G1" s="9" t="s">
        <v>19</v>
      </c>
      <c r="H1" s="9" t="s">
        <v>0</v>
      </c>
      <c r="I1" s="9" t="s">
        <v>8</v>
      </c>
      <c r="J1" s="10" t="s">
        <v>20</v>
      </c>
      <c r="K1" s="9" t="s">
        <v>21</v>
      </c>
      <c r="L1" s="9" t="s">
        <v>10</v>
      </c>
      <c r="M1" s="10" t="s">
        <v>11</v>
      </c>
      <c r="N1" s="1"/>
      <c r="O1" s="1"/>
      <c r="P1" s="1"/>
      <c r="Q1" s="1"/>
      <c r="R1" s="1"/>
      <c r="S1" s="1"/>
      <c r="T1" s="1"/>
      <c r="U1" s="1"/>
      <c r="V1" s="1"/>
    </row>
    <row r="2" spans="1:22" x14ac:dyDescent="0.3">
      <c r="A2" s="16">
        <v>43949</v>
      </c>
      <c r="B2" s="17">
        <v>101</v>
      </c>
      <c r="C2" s="18">
        <v>112</v>
      </c>
      <c r="D2" s="19">
        <v>120</v>
      </c>
      <c r="E2" s="6"/>
      <c r="F2" s="6">
        <f t="shared" ref="F2:F19" si="0">ABS(C2-D2)</f>
        <v>8</v>
      </c>
      <c r="G2" s="7">
        <f t="shared" ref="G2:G19" si="1">ABS(F2)/C2</f>
        <v>7.1428571428571425E-2</v>
      </c>
      <c r="H2" s="6">
        <f t="shared" ref="H2:H19" si="2">ABS(C2-D2)</f>
        <v>8</v>
      </c>
      <c r="I2" s="6">
        <f>SQRT(((F2^2)/COUNTA(F2)))</f>
        <v>8</v>
      </c>
      <c r="J2" s="7">
        <f t="shared" ref="J2:J19" si="3">((F2/C2)*C2)/SUM($C$2:$C$19)</f>
        <v>2.9314767314034445E-3</v>
      </c>
      <c r="K2" s="7">
        <f t="shared" ref="K2:K19" si="4">F2/(ABS(C2)+ABS(D2))</f>
        <v>3.4482758620689655E-2</v>
      </c>
      <c r="L2" s="6">
        <f t="shared" ref="L2:L19" si="5">ABS(C2-E2)</f>
        <v>112</v>
      </c>
      <c r="M2" s="8">
        <f t="shared" ref="M2:M19" si="6">H2/L2</f>
        <v>7.1428571428571425E-2</v>
      </c>
      <c r="N2" s="3"/>
    </row>
    <row r="3" spans="1:22" ht="15" x14ac:dyDescent="0.3">
      <c r="A3" s="16">
        <v>43950</v>
      </c>
      <c r="B3" s="17">
        <v>101</v>
      </c>
      <c r="C3" s="18">
        <v>133</v>
      </c>
      <c r="D3" s="19">
        <v>140</v>
      </c>
      <c r="E3" s="6">
        <f t="shared" ref="E3:E19" si="7">C2</f>
        <v>112</v>
      </c>
      <c r="F3" s="6">
        <f t="shared" si="0"/>
        <v>7</v>
      </c>
      <c r="G3" s="7">
        <f t="shared" si="1"/>
        <v>5.2631578947368418E-2</v>
      </c>
      <c r="H3" s="6">
        <f t="shared" si="2"/>
        <v>7</v>
      </c>
      <c r="I3" s="6">
        <f t="shared" ref="I3:I19" si="8">SQRT(((F3^2)/COUNTA(F3)))</f>
        <v>7</v>
      </c>
      <c r="J3" s="7">
        <f t="shared" si="3"/>
        <v>2.565042139978014E-3</v>
      </c>
      <c r="K3" s="7">
        <f t="shared" si="4"/>
        <v>2.564102564102564E-2</v>
      </c>
      <c r="L3" s="6">
        <f t="shared" si="5"/>
        <v>21</v>
      </c>
      <c r="M3" s="8">
        <f t="shared" si="6"/>
        <v>0.33333333333333331</v>
      </c>
      <c r="O3" s="30" t="s">
        <v>18</v>
      </c>
      <c r="P3" s="30"/>
      <c r="Q3" s="30"/>
    </row>
    <row r="4" spans="1:22" ht="15" x14ac:dyDescent="0.3">
      <c r="A4" s="16">
        <v>43951</v>
      </c>
      <c r="B4" s="17">
        <v>101</v>
      </c>
      <c r="C4" s="18">
        <v>89</v>
      </c>
      <c r="D4" s="19">
        <v>148</v>
      </c>
      <c r="E4" s="6">
        <f t="shared" si="7"/>
        <v>133</v>
      </c>
      <c r="F4" s="6">
        <f t="shared" si="0"/>
        <v>59</v>
      </c>
      <c r="G4" s="7">
        <f t="shared" si="1"/>
        <v>0.6629213483146067</v>
      </c>
      <c r="H4" s="6">
        <f t="shared" si="2"/>
        <v>59</v>
      </c>
      <c r="I4" s="6">
        <f t="shared" si="8"/>
        <v>59</v>
      </c>
      <c r="J4" s="7">
        <f t="shared" si="3"/>
        <v>2.16196408941004E-2</v>
      </c>
      <c r="K4" s="7">
        <f t="shared" si="4"/>
        <v>0.24894514767932491</v>
      </c>
      <c r="L4" s="6">
        <f t="shared" si="5"/>
        <v>44</v>
      </c>
      <c r="M4" s="8">
        <f t="shared" si="6"/>
        <v>1.3409090909090908</v>
      </c>
      <c r="O4" s="30"/>
      <c r="P4" s="30"/>
      <c r="Q4" s="30"/>
    </row>
    <row r="5" spans="1:22" ht="15" x14ac:dyDescent="0.3">
      <c r="A5" s="16">
        <v>43952</v>
      </c>
      <c r="B5" s="17">
        <v>101</v>
      </c>
      <c r="C5" s="18">
        <v>147</v>
      </c>
      <c r="D5" s="19">
        <v>125</v>
      </c>
      <c r="E5" s="6">
        <f t="shared" si="7"/>
        <v>89</v>
      </c>
      <c r="F5" s="6">
        <f t="shared" si="0"/>
        <v>22</v>
      </c>
      <c r="G5" s="7">
        <f t="shared" si="1"/>
        <v>0.14965986394557823</v>
      </c>
      <c r="H5" s="6">
        <f t="shared" si="2"/>
        <v>22</v>
      </c>
      <c r="I5" s="6">
        <f t="shared" si="8"/>
        <v>22</v>
      </c>
      <c r="J5" s="7">
        <f t="shared" si="3"/>
        <v>8.0615610113594725E-3</v>
      </c>
      <c r="K5" s="7">
        <f t="shared" si="4"/>
        <v>8.0882352941176475E-2</v>
      </c>
      <c r="L5" s="6">
        <f t="shared" si="5"/>
        <v>58</v>
      </c>
      <c r="M5" s="8">
        <f t="shared" si="6"/>
        <v>0.37931034482758619</v>
      </c>
      <c r="O5" s="28" t="s">
        <v>7</v>
      </c>
      <c r="P5" s="29">
        <f>SUM(G2:G19)/COUNTA(G2:G19)</f>
        <v>0.55229970129506389</v>
      </c>
    </row>
    <row r="6" spans="1:22" ht="15" x14ac:dyDescent="0.3">
      <c r="A6" s="16">
        <v>43953</v>
      </c>
      <c r="B6" s="17">
        <v>101</v>
      </c>
      <c r="C6" s="18">
        <v>71</v>
      </c>
      <c r="D6" s="19">
        <v>154</v>
      </c>
      <c r="E6" s="6">
        <f t="shared" si="7"/>
        <v>147</v>
      </c>
      <c r="F6" s="6">
        <f t="shared" si="0"/>
        <v>83</v>
      </c>
      <c r="G6" s="7">
        <f t="shared" si="1"/>
        <v>1.1690140845070423</v>
      </c>
      <c r="H6" s="6">
        <f t="shared" si="2"/>
        <v>83</v>
      </c>
      <c r="I6" s="6">
        <f t="shared" si="8"/>
        <v>83</v>
      </c>
      <c r="J6" s="7">
        <f t="shared" si="3"/>
        <v>3.0414071088310738E-2</v>
      </c>
      <c r="K6" s="7">
        <f t="shared" si="4"/>
        <v>0.36888888888888888</v>
      </c>
      <c r="L6" s="6">
        <f t="shared" si="5"/>
        <v>76</v>
      </c>
      <c r="M6" s="8">
        <f t="shared" si="6"/>
        <v>1.0921052631578947</v>
      </c>
      <c r="O6" s="24" t="s">
        <v>0</v>
      </c>
      <c r="P6" s="25">
        <f>SUM(H2:H19)/COUNTA(H2:H19)</f>
        <v>76.444444444444443</v>
      </c>
    </row>
    <row r="7" spans="1:22" ht="15" x14ac:dyDescent="0.3">
      <c r="A7" s="16">
        <v>43954</v>
      </c>
      <c r="B7" s="17">
        <v>101</v>
      </c>
      <c r="C7" s="18">
        <v>112</v>
      </c>
      <c r="D7" s="19">
        <v>175</v>
      </c>
      <c r="E7" s="6">
        <f t="shared" si="7"/>
        <v>71</v>
      </c>
      <c r="F7" s="6">
        <f t="shared" si="0"/>
        <v>63</v>
      </c>
      <c r="G7" s="7">
        <f t="shared" si="1"/>
        <v>0.5625</v>
      </c>
      <c r="H7" s="6">
        <f t="shared" si="2"/>
        <v>63</v>
      </c>
      <c r="I7" s="6">
        <f t="shared" si="8"/>
        <v>63</v>
      </c>
      <c r="J7" s="7">
        <f t="shared" si="3"/>
        <v>2.3085379259802124E-2</v>
      </c>
      <c r="K7" s="7">
        <f t="shared" si="4"/>
        <v>0.21951219512195122</v>
      </c>
      <c r="L7" s="6">
        <f t="shared" si="5"/>
        <v>41</v>
      </c>
      <c r="M7" s="8">
        <f t="shared" si="6"/>
        <v>1.5365853658536586</v>
      </c>
      <c r="O7" s="24" t="s">
        <v>8</v>
      </c>
      <c r="P7" s="25">
        <f>SQRT(SUMSQ(H2:H19)/COUNTA(I2:I19))</f>
        <v>110.72036849649662</v>
      </c>
    </row>
    <row r="8" spans="1:22" ht="15" x14ac:dyDescent="0.3">
      <c r="A8" s="16">
        <v>43955</v>
      </c>
      <c r="B8" s="17">
        <v>101</v>
      </c>
      <c r="C8" s="18">
        <v>127</v>
      </c>
      <c r="D8" s="19">
        <v>176</v>
      </c>
      <c r="E8" s="6">
        <f t="shared" si="7"/>
        <v>112</v>
      </c>
      <c r="F8" s="6">
        <f t="shared" si="0"/>
        <v>49</v>
      </c>
      <c r="G8" s="7">
        <f t="shared" si="1"/>
        <v>0.38582677165354329</v>
      </c>
      <c r="H8" s="6">
        <f t="shared" si="2"/>
        <v>49</v>
      </c>
      <c r="I8" s="6">
        <f t="shared" si="8"/>
        <v>49</v>
      </c>
      <c r="J8" s="7">
        <f t="shared" si="3"/>
        <v>1.7955294979846097E-2</v>
      </c>
      <c r="K8" s="7">
        <f t="shared" si="4"/>
        <v>0.1617161716171617</v>
      </c>
      <c r="L8" s="6">
        <f t="shared" si="5"/>
        <v>15</v>
      </c>
      <c r="M8" s="8">
        <f t="shared" si="6"/>
        <v>3.2666666666666666</v>
      </c>
      <c r="O8" s="24" t="s">
        <v>9</v>
      </c>
      <c r="P8" s="7">
        <f>SUM(H2:H19)/SUM(C2:C19)</f>
        <v>0.50421399780139242</v>
      </c>
    </row>
    <row r="9" spans="1:22" ht="15" x14ac:dyDescent="0.3">
      <c r="A9" s="16">
        <v>43956</v>
      </c>
      <c r="B9" s="17">
        <v>101</v>
      </c>
      <c r="C9" s="18">
        <v>193</v>
      </c>
      <c r="D9" s="19">
        <v>108</v>
      </c>
      <c r="E9" s="6">
        <f t="shared" si="7"/>
        <v>127</v>
      </c>
      <c r="F9" s="6">
        <f t="shared" si="0"/>
        <v>85</v>
      </c>
      <c r="G9" s="7">
        <f t="shared" si="1"/>
        <v>0.44041450777202074</v>
      </c>
      <c r="H9" s="6">
        <f t="shared" si="2"/>
        <v>85</v>
      </c>
      <c r="I9" s="6">
        <f t="shared" si="8"/>
        <v>85</v>
      </c>
      <c r="J9" s="7">
        <f t="shared" si="3"/>
        <v>3.1146940271161598E-2</v>
      </c>
      <c r="K9" s="7">
        <f t="shared" si="4"/>
        <v>0.28239202657807311</v>
      </c>
      <c r="L9" s="6">
        <f t="shared" si="5"/>
        <v>66</v>
      </c>
      <c r="M9" s="8">
        <f t="shared" si="6"/>
        <v>1.2878787878787878</v>
      </c>
      <c r="O9" s="24" t="s">
        <v>12</v>
      </c>
      <c r="P9" s="7">
        <f>SUM(K2:K19)*(2/COUNTA(K2:K19))</f>
        <v>0.42116944747196738</v>
      </c>
    </row>
    <row r="10" spans="1:22" ht="15" x14ac:dyDescent="0.3">
      <c r="A10" s="16">
        <v>43957</v>
      </c>
      <c r="B10" s="17">
        <v>101</v>
      </c>
      <c r="C10" s="18">
        <v>200</v>
      </c>
      <c r="D10" s="19">
        <v>124</v>
      </c>
      <c r="E10" s="6">
        <f t="shared" si="7"/>
        <v>193</v>
      </c>
      <c r="F10" s="6">
        <f t="shared" si="0"/>
        <v>76</v>
      </c>
      <c r="G10" s="7">
        <f t="shared" si="1"/>
        <v>0.38</v>
      </c>
      <c r="H10" s="6">
        <f t="shared" si="2"/>
        <v>76</v>
      </c>
      <c r="I10" s="6">
        <f t="shared" si="8"/>
        <v>76</v>
      </c>
      <c r="J10" s="7">
        <f t="shared" si="3"/>
        <v>2.7849028948332723E-2</v>
      </c>
      <c r="K10" s="7">
        <f t="shared" si="4"/>
        <v>0.23456790123456789</v>
      </c>
      <c r="L10" s="6">
        <f t="shared" si="5"/>
        <v>7</v>
      </c>
      <c r="M10" s="8">
        <f t="shared" si="6"/>
        <v>10.857142857142858</v>
      </c>
      <c r="O10" s="24" t="s">
        <v>10</v>
      </c>
      <c r="P10" s="8">
        <f>SUM(L2:L19)/COUNTA(L2:L19)</f>
        <v>63.722222222222221</v>
      </c>
    </row>
    <row r="11" spans="1:22" ht="15" x14ac:dyDescent="0.3">
      <c r="A11" s="16">
        <v>43958</v>
      </c>
      <c r="B11" s="17">
        <v>101</v>
      </c>
      <c r="C11" s="18">
        <v>130</v>
      </c>
      <c r="D11" s="19">
        <v>97</v>
      </c>
      <c r="E11" s="6">
        <f t="shared" si="7"/>
        <v>200</v>
      </c>
      <c r="F11" s="6">
        <f t="shared" si="0"/>
        <v>33</v>
      </c>
      <c r="G11" s="7">
        <f t="shared" si="1"/>
        <v>0.25384615384615383</v>
      </c>
      <c r="H11" s="6">
        <f t="shared" si="2"/>
        <v>33</v>
      </c>
      <c r="I11" s="6">
        <f t="shared" si="8"/>
        <v>33</v>
      </c>
      <c r="J11" s="7">
        <f t="shared" si="3"/>
        <v>1.2092341517039208E-2</v>
      </c>
      <c r="K11" s="7">
        <f t="shared" si="4"/>
        <v>0.14537444933920704</v>
      </c>
      <c r="L11" s="6">
        <f t="shared" si="5"/>
        <v>70</v>
      </c>
      <c r="M11" s="8">
        <f t="shared" si="6"/>
        <v>0.47142857142857142</v>
      </c>
      <c r="O11" s="24" t="s">
        <v>11</v>
      </c>
      <c r="P11" s="8">
        <f>P6/P10</f>
        <v>1.1996512641673931</v>
      </c>
    </row>
    <row r="12" spans="1:22" ht="15" x14ac:dyDescent="0.3">
      <c r="A12" s="16">
        <v>43959</v>
      </c>
      <c r="B12" s="17">
        <v>101</v>
      </c>
      <c r="C12" s="18">
        <v>225</v>
      </c>
      <c r="D12" s="19">
        <v>151</v>
      </c>
      <c r="E12" s="6">
        <f t="shared" si="7"/>
        <v>130</v>
      </c>
      <c r="F12" s="6">
        <f t="shared" si="0"/>
        <v>74</v>
      </c>
      <c r="G12" s="7">
        <f t="shared" si="1"/>
        <v>0.3288888888888889</v>
      </c>
      <c r="H12" s="6">
        <f t="shared" si="2"/>
        <v>74</v>
      </c>
      <c r="I12" s="6">
        <f t="shared" si="8"/>
        <v>74</v>
      </c>
      <c r="J12" s="7">
        <f t="shared" si="3"/>
        <v>2.7116159765481863E-2</v>
      </c>
      <c r="K12" s="7">
        <f t="shared" si="4"/>
        <v>0.19680851063829788</v>
      </c>
      <c r="L12" s="6">
        <f t="shared" si="5"/>
        <v>95</v>
      </c>
      <c r="M12" s="8">
        <f t="shared" si="6"/>
        <v>0.77894736842105261</v>
      </c>
    </row>
    <row r="13" spans="1:22" ht="15" x14ac:dyDescent="0.3">
      <c r="A13" s="16">
        <v>43960</v>
      </c>
      <c r="B13" s="17">
        <v>101</v>
      </c>
      <c r="C13" s="18">
        <v>210</v>
      </c>
      <c r="D13" s="19">
        <v>118</v>
      </c>
      <c r="E13" s="6">
        <f t="shared" si="7"/>
        <v>225</v>
      </c>
      <c r="F13" s="6">
        <f t="shared" si="0"/>
        <v>92</v>
      </c>
      <c r="G13" s="7">
        <f t="shared" si="1"/>
        <v>0.43809523809523809</v>
      </c>
      <c r="H13" s="6">
        <f t="shared" si="2"/>
        <v>92</v>
      </c>
      <c r="I13" s="6">
        <f t="shared" si="8"/>
        <v>92</v>
      </c>
      <c r="J13" s="7">
        <f t="shared" si="3"/>
        <v>3.371198241113961E-2</v>
      </c>
      <c r="K13" s="7">
        <f t="shared" si="4"/>
        <v>0.28048780487804881</v>
      </c>
      <c r="L13" s="6">
        <f t="shared" si="5"/>
        <v>15</v>
      </c>
      <c r="M13" s="8">
        <f t="shared" si="6"/>
        <v>6.1333333333333337</v>
      </c>
      <c r="O13" s="11" t="s">
        <v>17</v>
      </c>
    </row>
    <row r="14" spans="1:22" ht="15" x14ac:dyDescent="0.3">
      <c r="A14" s="16">
        <v>43961</v>
      </c>
      <c r="B14" s="17">
        <v>101</v>
      </c>
      <c r="C14" s="18">
        <v>127</v>
      </c>
      <c r="D14" s="19">
        <v>111</v>
      </c>
      <c r="E14" s="6">
        <f t="shared" si="7"/>
        <v>210</v>
      </c>
      <c r="F14" s="6">
        <f t="shared" si="0"/>
        <v>16</v>
      </c>
      <c r="G14" s="7">
        <f t="shared" si="1"/>
        <v>0.12598425196850394</v>
      </c>
      <c r="H14" s="6">
        <f t="shared" si="2"/>
        <v>16</v>
      </c>
      <c r="I14" s="6">
        <f t="shared" si="8"/>
        <v>16</v>
      </c>
      <c r="J14" s="7">
        <f t="shared" si="3"/>
        <v>5.8629534628068889E-3</v>
      </c>
      <c r="K14" s="7">
        <f t="shared" si="4"/>
        <v>6.7226890756302518E-2</v>
      </c>
      <c r="L14" s="6">
        <f t="shared" si="5"/>
        <v>83</v>
      </c>
      <c r="M14" s="8">
        <f t="shared" si="6"/>
        <v>0.19277108433734941</v>
      </c>
      <c r="O14" s="20"/>
      <c r="P14" s="26" t="s">
        <v>16</v>
      </c>
    </row>
    <row r="15" spans="1:22" ht="15" x14ac:dyDescent="0.3">
      <c r="A15" s="16">
        <v>43962</v>
      </c>
      <c r="B15" s="17">
        <v>101</v>
      </c>
      <c r="C15" s="18">
        <v>151</v>
      </c>
      <c r="D15" s="19">
        <v>526</v>
      </c>
      <c r="E15" s="6">
        <f t="shared" si="7"/>
        <v>127</v>
      </c>
      <c r="F15" s="6">
        <f t="shared" si="0"/>
        <v>375</v>
      </c>
      <c r="G15" s="7">
        <f t="shared" si="1"/>
        <v>2.4834437086092715</v>
      </c>
      <c r="H15" s="6">
        <f t="shared" si="2"/>
        <v>375</v>
      </c>
      <c r="I15" s="6">
        <f t="shared" si="8"/>
        <v>375</v>
      </c>
      <c r="J15" s="7">
        <f t="shared" si="3"/>
        <v>0.13741297178453646</v>
      </c>
      <c r="K15" s="7">
        <f t="shared" si="4"/>
        <v>0.55391432791728212</v>
      </c>
      <c r="L15" s="6">
        <f t="shared" si="5"/>
        <v>24</v>
      </c>
      <c r="M15" s="8">
        <f t="shared" si="6"/>
        <v>15.625</v>
      </c>
      <c r="O15" s="23"/>
      <c r="P15" s="26" t="s">
        <v>13</v>
      </c>
    </row>
    <row r="16" spans="1:22" ht="15" x14ac:dyDescent="0.3">
      <c r="A16" s="16">
        <v>43963</v>
      </c>
      <c r="B16" s="17">
        <v>101</v>
      </c>
      <c r="C16" s="18">
        <v>258</v>
      </c>
      <c r="D16" s="19">
        <v>198</v>
      </c>
      <c r="E16" s="6">
        <f t="shared" si="7"/>
        <v>151</v>
      </c>
      <c r="F16" s="6">
        <f t="shared" si="0"/>
        <v>60</v>
      </c>
      <c r="G16" s="7">
        <f t="shared" si="1"/>
        <v>0.23255813953488372</v>
      </c>
      <c r="H16" s="6">
        <f t="shared" si="2"/>
        <v>60</v>
      </c>
      <c r="I16" s="6">
        <f t="shared" si="8"/>
        <v>60</v>
      </c>
      <c r="J16" s="7">
        <f t="shared" si="3"/>
        <v>2.1986075485525832E-2</v>
      </c>
      <c r="K16" s="7">
        <f t="shared" si="4"/>
        <v>0.13157894736842105</v>
      </c>
      <c r="L16" s="6">
        <f t="shared" si="5"/>
        <v>107</v>
      </c>
      <c r="M16" s="8">
        <f t="shared" si="6"/>
        <v>0.56074766355140182</v>
      </c>
      <c r="O16" s="22"/>
      <c r="P16" s="27" t="s">
        <v>14</v>
      </c>
    </row>
    <row r="17" spans="1:21" ht="15" x14ac:dyDescent="0.3">
      <c r="A17" s="16">
        <v>43964</v>
      </c>
      <c r="B17" s="17">
        <v>101</v>
      </c>
      <c r="C17" s="18">
        <v>122</v>
      </c>
      <c r="D17" s="19">
        <v>224</v>
      </c>
      <c r="E17" s="6">
        <f t="shared" si="7"/>
        <v>258</v>
      </c>
      <c r="F17" s="6">
        <f t="shared" si="0"/>
        <v>102</v>
      </c>
      <c r="G17" s="7">
        <f t="shared" si="1"/>
        <v>0.83606557377049184</v>
      </c>
      <c r="H17" s="6">
        <f t="shared" si="2"/>
        <v>102</v>
      </c>
      <c r="I17" s="6">
        <f t="shared" si="8"/>
        <v>102</v>
      </c>
      <c r="J17" s="7">
        <f t="shared" si="3"/>
        <v>3.737632832539392E-2</v>
      </c>
      <c r="K17" s="7">
        <f t="shared" si="4"/>
        <v>0.2947976878612717</v>
      </c>
      <c r="L17" s="6">
        <f t="shared" si="5"/>
        <v>136</v>
      </c>
      <c r="M17" s="8">
        <f t="shared" si="6"/>
        <v>0.75</v>
      </c>
      <c r="O17" s="31"/>
      <c r="P17" s="30" t="s">
        <v>15</v>
      </c>
      <c r="Q17" s="30"/>
      <c r="R17" s="30"/>
      <c r="S17" s="12"/>
      <c r="T17" s="12"/>
      <c r="U17" s="12"/>
    </row>
    <row r="18" spans="1:21" ht="15" x14ac:dyDescent="0.3">
      <c r="A18" s="16">
        <v>43965</v>
      </c>
      <c r="B18" s="17">
        <v>101</v>
      </c>
      <c r="C18" s="18">
        <v>207</v>
      </c>
      <c r="D18" s="19">
        <v>174</v>
      </c>
      <c r="E18" s="6">
        <f t="shared" si="7"/>
        <v>122</v>
      </c>
      <c r="F18" s="6">
        <f t="shared" si="0"/>
        <v>33</v>
      </c>
      <c r="G18" s="7">
        <f t="shared" si="1"/>
        <v>0.15942028985507245</v>
      </c>
      <c r="H18" s="6">
        <f t="shared" si="2"/>
        <v>33</v>
      </c>
      <c r="I18" s="6">
        <f t="shared" si="8"/>
        <v>33</v>
      </c>
      <c r="J18" s="7">
        <f t="shared" si="3"/>
        <v>1.2092341517039208E-2</v>
      </c>
      <c r="K18" s="7">
        <f t="shared" si="4"/>
        <v>8.6614173228346455E-2</v>
      </c>
      <c r="L18" s="6">
        <f t="shared" si="5"/>
        <v>85</v>
      </c>
      <c r="M18" s="8">
        <f t="shared" si="6"/>
        <v>0.38823529411764707</v>
      </c>
      <c r="O18" s="31"/>
      <c r="P18" s="30"/>
      <c r="Q18" s="30"/>
      <c r="R18" s="30"/>
    </row>
    <row r="19" spans="1:21" ht="15" x14ac:dyDescent="0.3">
      <c r="A19" s="16">
        <v>43966</v>
      </c>
      <c r="B19" s="17">
        <v>101</v>
      </c>
      <c r="C19" s="18">
        <v>115</v>
      </c>
      <c r="D19" s="19">
        <v>254</v>
      </c>
      <c r="E19" s="6">
        <f t="shared" si="7"/>
        <v>207</v>
      </c>
      <c r="F19" s="6">
        <f t="shared" si="0"/>
        <v>139</v>
      </c>
      <c r="G19" s="7">
        <f t="shared" si="1"/>
        <v>1.2086956521739129</v>
      </c>
      <c r="H19" s="6">
        <f t="shared" si="2"/>
        <v>139</v>
      </c>
      <c r="I19" s="6">
        <f t="shared" si="8"/>
        <v>139</v>
      </c>
      <c r="J19" s="7">
        <f t="shared" si="3"/>
        <v>5.093440820813485E-2</v>
      </c>
      <c r="K19" s="7">
        <f t="shared" si="4"/>
        <v>0.37669376693766937</v>
      </c>
      <c r="L19" s="6">
        <f t="shared" si="5"/>
        <v>92</v>
      </c>
      <c r="M19" s="8">
        <f t="shared" si="6"/>
        <v>1.5108695652173914</v>
      </c>
    </row>
    <row r="20" spans="1:21" ht="15" x14ac:dyDescent="0.3">
      <c r="A20" s="2"/>
      <c r="B20" s="2"/>
      <c r="C20" s="2"/>
      <c r="D20" s="2"/>
      <c r="E20" s="2"/>
      <c r="F20" s="2"/>
      <c r="J20" s="21"/>
      <c r="K20" s="21"/>
    </row>
    <row r="21" spans="1:21" ht="15" x14ac:dyDescent="0.3">
      <c r="J21" s="21"/>
      <c r="K21" s="21"/>
    </row>
    <row r="22" spans="1:21" ht="15" x14ac:dyDescent="0.3">
      <c r="F22" s="5"/>
      <c r="J22" s="21"/>
      <c r="K22" s="21"/>
    </row>
    <row r="23" spans="1:21" ht="15" x14ac:dyDescent="0.3">
      <c r="J23" s="21"/>
      <c r="K23" s="21"/>
    </row>
    <row r="24" spans="1:21" ht="15" x14ac:dyDescent="0.3">
      <c r="J24" s="21"/>
      <c r="K24" s="21"/>
    </row>
    <row r="25" spans="1:21" ht="15" x14ac:dyDescent="0.3">
      <c r="J25" s="21"/>
      <c r="K25" s="21"/>
    </row>
    <row r="26" spans="1:21" ht="15" x14ac:dyDescent="0.3">
      <c r="J26" s="21"/>
      <c r="K26" s="21"/>
    </row>
    <row r="27" spans="1:21" ht="15" x14ac:dyDescent="0.3">
      <c r="J27" s="21"/>
      <c r="K27" s="21"/>
    </row>
    <row r="28" spans="1:21" ht="15" x14ac:dyDescent="0.3">
      <c r="J28" s="21"/>
      <c r="K28" s="21"/>
    </row>
    <row r="29" spans="1:21" ht="15" x14ac:dyDescent="0.3">
      <c r="J29" s="21"/>
      <c r="K29" s="21"/>
      <c r="M29" s="4"/>
    </row>
    <row r="30" spans="1:21" ht="15" x14ac:dyDescent="0.3">
      <c r="J30" s="21"/>
      <c r="K30" s="21"/>
      <c r="M30" s="4"/>
    </row>
    <row r="31" spans="1:21" ht="15" x14ac:dyDescent="0.3">
      <c r="J31" s="21"/>
      <c r="K31" s="21"/>
      <c r="M31" s="4"/>
    </row>
    <row r="32" spans="1:21" ht="15" x14ac:dyDescent="0.3">
      <c r="J32" s="21"/>
      <c r="K32" s="21"/>
      <c r="M32" s="4"/>
    </row>
    <row r="33" spans="10:13" ht="15" x14ac:dyDescent="0.3">
      <c r="J33" s="21"/>
      <c r="K33" s="21"/>
      <c r="M33" s="4"/>
    </row>
    <row r="34" spans="10:13" ht="15" x14ac:dyDescent="0.3">
      <c r="J34" s="21"/>
      <c r="K34" s="21"/>
      <c r="M34" s="4"/>
    </row>
    <row r="35" spans="10:13" ht="15" x14ac:dyDescent="0.3">
      <c r="J35" s="21"/>
      <c r="K35" s="21"/>
      <c r="M35" s="4"/>
    </row>
    <row r="36" spans="10:13" ht="15" x14ac:dyDescent="0.3">
      <c r="J36" s="21"/>
      <c r="K36" s="21"/>
      <c r="M36" s="4"/>
    </row>
    <row r="37" spans="10:13" ht="15" x14ac:dyDescent="0.3">
      <c r="J37" s="21"/>
      <c r="K37" s="21"/>
      <c r="M37" s="4"/>
    </row>
    <row r="38" spans="10:13" ht="15" x14ac:dyDescent="0.3">
      <c r="J38" s="21"/>
      <c r="K38" s="21"/>
      <c r="M38" s="4"/>
    </row>
    <row r="39" spans="10:13" ht="15" x14ac:dyDescent="0.3">
      <c r="J39" s="21"/>
      <c r="K39" s="21"/>
      <c r="M39" s="4"/>
    </row>
    <row r="40" spans="10:13" ht="15" x14ac:dyDescent="0.3">
      <c r="J40" s="21"/>
      <c r="K40" s="21"/>
      <c r="M40" s="4"/>
    </row>
    <row r="41" spans="10:13" ht="15" x14ac:dyDescent="0.3">
      <c r="J41" s="21"/>
      <c r="K41" s="21"/>
      <c r="M41" s="4"/>
    </row>
    <row r="42" spans="10:13" ht="15" x14ac:dyDescent="0.3">
      <c r="J42" s="21"/>
      <c r="K42" s="21"/>
      <c r="M42" s="4"/>
    </row>
    <row r="43" spans="10:13" ht="15" x14ac:dyDescent="0.3">
      <c r="J43" s="21"/>
      <c r="K43" s="21"/>
      <c r="M43" s="4"/>
    </row>
    <row r="44" spans="10:13" ht="15" x14ac:dyDescent="0.3">
      <c r="J44" s="21"/>
      <c r="K44" s="21"/>
      <c r="M44" s="4"/>
    </row>
    <row r="45" spans="10:13" ht="15" x14ac:dyDescent="0.3">
      <c r="J45" s="21"/>
      <c r="K45" s="21"/>
      <c r="M45" s="4"/>
    </row>
    <row r="46" spans="10:13" ht="15" x14ac:dyDescent="0.3">
      <c r="J46" s="21"/>
      <c r="K46" s="21"/>
      <c r="M46" s="4"/>
    </row>
    <row r="47" spans="10:13" ht="15" x14ac:dyDescent="0.3">
      <c r="J47" s="21"/>
      <c r="K47" s="21"/>
      <c r="M47" s="4"/>
    </row>
    <row r="48" spans="10:13" ht="15" x14ac:dyDescent="0.3">
      <c r="J48" s="21"/>
      <c r="K48" s="21"/>
      <c r="M48" s="4"/>
    </row>
    <row r="49" spans="10:13" ht="15" x14ac:dyDescent="0.3">
      <c r="J49" s="21"/>
      <c r="K49" s="21"/>
      <c r="M49" s="4"/>
    </row>
    <row r="50" spans="10:13" ht="15" x14ac:dyDescent="0.3">
      <c r="J50" s="21"/>
      <c r="K50" s="21"/>
      <c r="M50" s="4"/>
    </row>
    <row r="51" spans="10:13" ht="15" x14ac:dyDescent="0.3">
      <c r="J51" s="21"/>
      <c r="K51" s="21"/>
      <c r="M51" s="4"/>
    </row>
    <row r="52" spans="10:13" ht="15" x14ac:dyDescent="0.3">
      <c r="J52" s="21"/>
      <c r="K52" s="21"/>
      <c r="M52" s="4"/>
    </row>
    <row r="53" spans="10:13" ht="15" x14ac:dyDescent="0.3">
      <c r="J53" s="21"/>
      <c r="K53" s="21"/>
      <c r="M53" s="4"/>
    </row>
    <row r="54" spans="10:13" ht="15" x14ac:dyDescent="0.3">
      <c r="J54" s="21"/>
      <c r="K54" s="21"/>
      <c r="M54" s="4"/>
    </row>
    <row r="55" spans="10:13" ht="15" x14ac:dyDescent="0.3">
      <c r="J55" s="21"/>
      <c r="K55" s="21"/>
      <c r="M55" s="4"/>
    </row>
    <row r="56" spans="10:13" ht="15" x14ac:dyDescent="0.3">
      <c r="J56" s="21"/>
      <c r="K56" s="21"/>
      <c r="M56" s="4"/>
    </row>
    <row r="57" spans="10:13" ht="15" x14ac:dyDescent="0.3">
      <c r="J57" s="21"/>
      <c r="K57" s="21"/>
      <c r="M57" s="4"/>
    </row>
    <row r="58" spans="10:13" ht="15" x14ac:dyDescent="0.3">
      <c r="J58" s="21"/>
      <c r="K58" s="21"/>
      <c r="M58" s="4"/>
    </row>
    <row r="59" spans="10:13" ht="15" x14ac:dyDescent="0.3">
      <c r="J59" s="21"/>
      <c r="K59" s="21"/>
      <c r="M59" s="4"/>
    </row>
    <row r="60" spans="10:13" ht="15" x14ac:dyDescent="0.3">
      <c r="J60" s="21"/>
      <c r="K60" s="21"/>
      <c r="M60" s="4"/>
    </row>
    <row r="61" spans="10:13" ht="15" x14ac:dyDescent="0.3">
      <c r="J61" s="21"/>
      <c r="K61" s="21"/>
      <c r="M61" s="4"/>
    </row>
    <row r="62" spans="10:13" ht="15" x14ac:dyDescent="0.3">
      <c r="J62" s="21"/>
      <c r="K62" s="21"/>
      <c r="M62" s="4"/>
    </row>
    <row r="63" spans="10:13" ht="15" x14ac:dyDescent="0.3">
      <c r="J63" s="21"/>
      <c r="K63" s="21"/>
      <c r="M63" s="4"/>
    </row>
    <row r="64" spans="10:13" ht="15" x14ac:dyDescent="0.3">
      <c r="J64" s="21"/>
      <c r="K64" s="21"/>
      <c r="M64" s="4"/>
    </row>
    <row r="65" spans="10:13" ht="15" x14ac:dyDescent="0.3">
      <c r="J65" s="21"/>
      <c r="K65" s="21"/>
      <c r="M65" s="4"/>
    </row>
    <row r="66" spans="10:13" ht="15" x14ac:dyDescent="0.3">
      <c r="J66" s="21"/>
      <c r="K66" s="21"/>
      <c r="M66" s="4"/>
    </row>
    <row r="67" spans="10:13" ht="15" x14ac:dyDescent="0.3">
      <c r="J67" s="21"/>
      <c r="K67" s="21"/>
      <c r="M67" s="4"/>
    </row>
    <row r="68" spans="10:13" ht="15" x14ac:dyDescent="0.3">
      <c r="J68" s="21"/>
      <c r="K68" s="21"/>
      <c r="M68" s="4"/>
    </row>
    <row r="69" spans="10:13" ht="15" x14ac:dyDescent="0.3">
      <c r="J69" s="21"/>
      <c r="K69" s="21"/>
      <c r="M69" s="4"/>
    </row>
    <row r="70" spans="10:13" ht="15" x14ac:dyDescent="0.3">
      <c r="J70" s="21"/>
      <c r="K70" s="21"/>
      <c r="M70" s="4"/>
    </row>
    <row r="71" spans="10:13" ht="15" x14ac:dyDescent="0.3">
      <c r="J71" s="21"/>
      <c r="K71" s="21"/>
      <c r="M71" s="4"/>
    </row>
    <row r="72" spans="10:13" ht="15" x14ac:dyDescent="0.3">
      <c r="J72" s="21"/>
      <c r="K72" s="21"/>
      <c r="M72" s="4"/>
    </row>
    <row r="73" spans="10:13" ht="15" x14ac:dyDescent="0.3">
      <c r="J73" s="21"/>
      <c r="K73" s="21"/>
      <c r="M73" s="4"/>
    </row>
    <row r="74" spans="10:13" ht="15" x14ac:dyDescent="0.3">
      <c r="J74" s="21"/>
      <c r="K74" s="21"/>
      <c r="M74" s="4"/>
    </row>
    <row r="75" spans="10:13" ht="15" x14ac:dyDescent="0.3">
      <c r="J75" s="21"/>
      <c r="K75" s="21"/>
      <c r="M75" s="4"/>
    </row>
    <row r="76" spans="10:13" ht="15" x14ac:dyDescent="0.3">
      <c r="J76" s="21"/>
      <c r="K76" s="21"/>
      <c r="M76" s="4"/>
    </row>
    <row r="77" spans="10:13" ht="15" x14ac:dyDescent="0.3">
      <c r="J77" s="21"/>
      <c r="K77" s="21"/>
      <c r="M77" s="4"/>
    </row>
    <row r="78" spans="10:13" ht="15" x14ac:dyDescent="0.3">
      <c r="J78" s="21"/>
      <c r="K78" s="21"/>
      <c r="M78" s="4"/>
    </row>
    <row r="79" spans="10:13" ht="15" x14ac:dyDescent="0.3">
      <c r="J79" s="21"/>
      <c r="K79" s="21"/>
      <c r="M79" s="4"/>
    </row>
    <row r="80" spans="10:13" ht="15" x14ac:dyDescent="0.3">
      <c r="J80" s="21"/>
      <c r="K80" s="21"/>
      <c r="M80" s="4"/>
    </row>
    <row r="81" spans="10:13" ht="15" x14ac:dyDescent="0.3">
      <c r="J81" s="21"/>
      <c r="K81" s="21"/>
      <c r="M81" s="4"/>
    </row>
    <row r="82" spans="10:13" ht="15" x14ac:dyDescent="0.3">
      <c r="J82" s="21"/>
      <c r="K82" s="21"/>
      <c r="M82" s="4"/>
    </row>
    <row r="83" spans="10:13" ht="15" x14ac:dyDescent="0.3">
      <c r="J83" s="21"/>
      <c r="K83" s="21"/>
      <c r="M83" s="4"/>
    </row>
    <row r="84" spans="10:13" ht="15" x14ac:dyDescent="0.3">
      <c r="J84" s="21"/>
      <c r="K84" s="21"/>
      <c r="M84" s="4"/>
    </row>
    <row r="85" spans="10:13" ht="15" x14ac:dyDescent="0.3">
      <c r="J85" s="21"/>
      <c r="K85" s="21"/>
      <c r="M85" s="4"/>
    </row>
    <row r="86" spans="10:13" ht="15" x14ac:dyDescent="0.3">
      <c r="J86" s="21"/>
      <c r="K86" s="21"/>
      <c r="M86" s="4"/>
    </row>
    <row r="87" spans="10:13" ht="15" x14ac:dyDescent="0.3">
      <c r="J87" s="21"/>
      <c r="K87" s="21"/>
      <c r="M87" s="4"/>
    </row>
    <row r="88" spans="10:13" ht="15" x14ac:dyDescent="0.3">
      <c r="J88" s="21"/>
      <c r="K88" s="21"/>
      <c r="M88" s="4"/>
    </row>
    <row r="89" spans="10:13" ht="15" x14ac:dyDescent="0.3">
      <c r="J89" s="21"/>
      <c r="K89" s="21"/>
      <c r="M89" s="4"/>
    </row>
    <row r="90" spans="10:13" ht="15" x14ac:dyDescent="0.3">
      <c r="J90" s="21"/>
      <c r="K90" s="21"/>
      <c r="M90" s="4"/>
    </row>
    <row r="91" spans="10:13" ht="15" x14ac:dyDescent="0.3">
      <c r="J91" s="21"/>
      <c r="K91" s="21"/>
      <c r="M91" s="4"/>
    </row>
    <row r="92" spans="10:13" ht="15" x14ac:dyDescent="0.3">
      <c r="J92" s="21"/>
      <c r="K92" s="21"/>
      <c r="M92" s="4"/>
    </row>
    <row r="93" spans="10:13" ht="15" x14ac:dyDescent="0.3">
      <c r="J93" s="21"/>
      <c r="K93" s="21"/>
      <c r="M93" s="4"/>
    </row>
    <row r="94" spans="10:13" ht="15" x14ac:dyDescent="0.3">
      <c r="J94" s="21"/>
      <c r="K94" s="21"/>
      <c r="M94" s="4"/>
    </row>
    <row r="95" spans="10:13" ht="15" x14ac:dyDescent="0.3">
      <c r="J95" s="21"/>
      <c r="K95" s="21"/>
      <c r="M95" s="4"/>
    </row>
    <row r="96" spans="10:13" ht="15" x14ac:dyDescent="0.3">
      <c r="J96" s="21"/>
      <c r="K96" s="21"/>
      <c r="M96" s="4"/>
    </row>
    <row r="97" spans="10:13" ht="15" x14ac:dyDescent="0.3">
      <c r="J97" s="21"/>
      <c r="K97" s="21"/>
      <c r="M97" s="4"/>
    </row>
    <row r="98" spans="10:13" ht="15" x14ac:dyDescent="0.3">
      <c r="J98" s="21"/>
      <c r="K98" s="21"/>
      <c r="M98" s="4"/>
    </row>
    <row r="99" spans="10:13" ht="15" x14ac:dyDescent="0.3">
      <c r="J99" s="21"/>
      <c r="K99" s="21"/>
      <c r="M99" s="4"/>
    </row>
    <row r="100" spans="10:13" ht="15" x14ac:dyDescent="0.3">
      <c r="J100" s="21"/>
      <c r="K100" s="21"/>
      <c r="M100" s="4"/>
    </row>
    <row r="101" spans="10:13" ht="12.75" x14ac:dyDescent="0.2">
      <c r="J101" s="4"/>
      <c r="M101" s="4"/>
    </row>
    <row r="102" spans="10:13" ht="12.75" x14ac:dyDescent="0.2">
      <c r="J102" s="4"/>
      <c r="M102" s="4"/>
    </row>
    <row r="103" spans="10:13" ht="12.75" x14ac:dyDescent="0.2">
      <c r="J103" s="4"/>
      <c r="M103" s="4"/>
    </row>
    <row r="104" spans="10:13" ht="12.75" x14ac:dyDescent="0.2">
      <c r="J104" s="4"/>
      <c r="M104" s="4"/>
    </row>
    <row r="105" spans="10:13" ht="12.75" x14ac:dyDescent="0.2">
      <c r="J105" s="4"/>
      <c r="M105" s="4"/>
    </row>
    <row r="106" spans="10:13" ht="12.75" x14ac:dyDescent="0.2">
      <c r="J106" s="4"/>
      <c r="M106" s="4"/>
    </row>
    <row r="107" spans="10:13" ht="12.75" x14ac:dyDescent="0.2">
      <c r="J107" s="4"/>
      <c r="M107" s="4"/>
    </row>
    <row r="108" spans="10:13" ht="12.75" x14ac:dyDescent="0.2">
      <c r="J108" s="4"/>
      <c r="M108" s="4"/>
    </row>
    <row r="109" spans="10:13" ht="12.75" x14ac:dyDescent="0.2">
      <c r="J109" s="4"/>
      <c r="M109" s="4"/>
    </row>
    <row r="110" spans="10:13" ht="12.75" x14ac:dyDescent="0.2">
      <c r="J110" s="4"/>
      <c r="M110" s="4"/>
    </row>
    <row r="111" spans="10:13" ht="12.75" x14ac:dyDescent="0.2">
      <c r="J111" s="4"/>
      <c r="M111" s="4"/>
    </row>
    <row r="112" spans="10:13" ht="12.75" x14ac:dyDescent="0.2">
      <c r="J112" s="4"/>
      <c r="M112" s="4"/>
    </row>
    <row r="113" spans="10:13" ht="12.75" x14ac:dyDescent="0.2">
      <c r="J113" s="4"/>
      <c r="M113" s="4"/>
    </row>
    <row r="114" spans="10:13" ht="12.75" x14ac:dyDescent="0.2">
      <c r="J114" s="4"/>
      <c r="M114" s="4"/>
    </row>
    <row r="115" spans="10:13" ht="12.75" x14ac:dyDescent="0.2">
      <c r="J115" s="4"/>
      <c r="M115" s="4"/>
    </row>
    <row r="116" spans="10:13" ht="12.75" x14ac:dyDescent="0.2">
      <c r="J116" s="4"/>
      <c r="M116" s="4"/>
    </row>
    <row r="117" spans="10:13" ht="12.75" x14ac:dyDescent="0.2">
      <c r="J117" s="4"/>
      <c r="M117" s="4"/>
    </row>
    <row r="118" spans="10:13" ht="12.75" x14ac:dyDescent="0.2">
      <c r="J118" s="4"/>
      <c r="M118" s="4"/>
    </row>
    <row r="119" spans="10:13" ht="12.75" x14ac:dyDescent="0.2">
      <c r="J119" s="4"/>
      <c r="M119" s="4"/>
    </row>
    <row r="120" spans="10:13" ht="12.75" x14ac:dyDescent="0.2">
      <c r="J120" s="4"/>
      <c r="M120" s="4"/>
    </row>
    <row r="121" spans="10:13" ht="12.75" x14ac:dyDescent="0.2">
      <c r="J121" s="4"/>
      <c r="M121" s="4"/>
    </row>
    <row r="122" spans="10:13" ht="12.75" x14ac:dyDescent="0.2">
      <c r="J122" s="4"/>
      <c r="M122" s="4"/>
    </row>
    <row r="123" spans="10:13" ht="12.75" x14ac:dyDescent="0.2">
      <c r="J123" s="4"/>
      <c r="M123" s="4"/>
    </row>
    <row r="124" spans="10:13" ht="12.75" x14ac:dyDescent="0.2">
      <c r="J124" s="4"/>
      <c r="M124" s="4"/>
    </row>
    <row r="125" spans="10:13" ht="12.75" x14ac:dyDescent="0.2">
      <c r="J125" s="4"/>
      <c r="M125" s="4"/>
    </row>
    <row r="126" spans="10:13" ht="12.75" x14ac:dyDescent="0.2">
      <c r="J126" s="4"/>
      <c r="M126" s="4"/>
    </row>
    <row r="127" spans="10:13" ht="12.75" x14ac:dyDescent="0.2">
      <c r="J127" s="4"/>
      <c r="M127" s="4"/>
    </row>
    <row r="128" spans="10:13" ht="12.75" x14ac:dyDescent="0.2">
      <c r="J128" s="4"/>
      <c r="M128" s="4"/>
    </row>
    <row r="129" spans="10:13" ht="12.75" x14ac:dyDescent="0.2">
      <c r="J129" s="4"/>
      <c r="M129" s="4"/>
    </row>
    <row r="130" spans="10:13" ht="12.75" x14ac:dyDescent="0.2">
      <c r="J130" s="4"/>
      <c r="M130" s="4"/>
    </row>
    <row r="131" spans="10:13" ht="12.75" x14ac:dyDescent="0.2">
      <c r="J131" s="4"/>
      <c r="M131" s="4"/>
    </row>
    <row r="132" spans="10:13" ht="12.75" x14ac:dyDescent="0.2">
      <c r="J132" s="4"/>
      <c r="M132" s="4"/>
    </row>
    <row r="133" spans="10:13" ht="12.75" x14ac:dyDescent="0.2">
      <c r="J133" s="4"/>
      <c r="M133" s="4"/>
    </row>
    <row r="134" spans="10:13" ht="12.75" x14ac:dyDescent="0.2">
      <c r="J134" s="4"/>
      <c r="M134" s="4"/>
    </row>
    <row r="135" spans="10:13" ht="12.75" x14ac:dyDescent="0.2">
      <c r="J135" s="4"/>
      <c r="M135" s="4"/>
    </row>
    <row r="136" spans="10:13" ht="12.75" x14ac:dyDescent="0.2">
      <c r="J136" s="4"/>
      <c r="M136" s="4"/>
    </row>
    <row r="137" spans="10:13" ht="12.75" x14ac:dyDescent="0.2">
      <c r="J137" s="4"/>
      <c r="M137" s="4"/>
    </row>
    <row r="138" spans="10:13" ht="12.75" x14ac:dyDescent="0.2">
      <c r="J138" s="4"/>
      <c r="M138" s="4"/>
    </row>
    <row r="139" spans="10:13" ht="12.75" x14ac:dyDescent="0.2">
      <c r="J139" s="4"/>
      <c r="M139" s="4"/>
    </row>
    <row r="140" spans="10:13" ht="12.75" x14ac:dyDescent="0.2">
      <c r="J140" s="4"/>
      <c r="M140" s="4"/>
    </row>
    <row r="141" spans="10:13" ht="12.75" x14ac:dyDescent="0.2">
      <c r="J141" s="4"/>
      <c r="M141" s="4"/>
    </row>
    <row r="142" spans="10:13" ht="12.75" x14ac:dyDescent="0.2">
      <c r="J142" s="4"/>
      <c r="M142" s="4"/>
    </row>
    <row r="143" spans="10:13" ht="12.75" x14ac:dyDescent="0.2">
      <c r="J143" s="4"/>
      <c r="M143" s="4"/>
    </row>
    <row r="144" spans="10:13" ht="12.75" x14ac:dyDescent="0.2">
      <c r="J144" s="4"/>
      <c r="M144" s="4"/>
    </row>
    <row r="145" spans="10:13" ht="12.75" x14ac:dyDescent="0.2">
      <c r="J145" s="4"/>
      <c r="M145" s="4"/>
    </row>
    <row r="146" spans="10:13" ht="12.75" x14ac:dyDescent="0.2">
      <c r="J146" s="4"/>
      <c r="M146" s="4"/>
    </row>
    <row r="147" spans="10:13" ht="12.75" x14ac:dyDescent="0.2">
      <c r="J147" s="4"/>
      <c r="M147" s="4"/>
    </row>
    <row r="148" spans="10:13" ht="12.75" x14ac:dyDescent="0.2">
      <c r="J148" s="4"/>
      <c r="M148" s="4"/>
    </row>
    <row r="149" spans="10:13" ht="12.75" x14ac:dyDescent="0.2">
      <c r="J149" s="4"/>
      <c r="M149" s="4"/>
    </row>
    <row r="150" spans="10:13" ht="12.75" x14ac:dyDescent="0.2">
      <c r="J150" s="4"/>
      <c r="M150" s="4"/>
    </row>
    <row r="151" spans="10:13" ht="12.75" x14ac:dyDescent="0.2">
      <c r="J151" s="4"/>
      <c r="M151" s="4"/>
    </row>
    <row r="152" spans="10:13" ht="12.75" x14ac:dyDescent="0.2">
      <c r="J152" s="4"/>
      <c r="M152" s="4"/>
    </row>
    <row r="153" spans="10:13" ht="12.75" x14ac:dyDescent="0.2">
      <c r="J153" s="4"/>
      <c r="M153" s="4"/>
    </row>
    <row r="154" spans="10:13" ht="12.75" x14ac:dyDescent="0.2">
      <c r="J154" s="4"/>
      <c r="M154" s="4"/>
    </row>
    <row r="155" spans="10:13" ht="12.75" x14ac:dyDescent="0.2">
      <c r="J155" s="4"/>
      <c r="M155" s="4"/>
    </row>
    <row r="156" spans="10:13" ht="12.75" x14ac:dyDescent="0.2">
      <c r="J156" s="4"/>
      <c r="M156" s="4"/>
    </row>
    <row r="157" spans="10:13" ht="12.75" x14ac:dyDescent="0.2">
      <c r="J157" s="4"/>
      <c r="M157" s="4"/>
    </row>
    <row r="158" spans="10:13" ht="12.75" x14ac:dyDescent="0.2">
      <c r="J158" s="4"/>
      <c r="M158" s="4"/>
    </row>
    <row r="159" spans="10:13" ht="12.75" x14ac:dyDescent="0.2">
      <c r="J159" s="4"/>
      <c r="M159" s="4"/>
    </row>
    <row r="160" spans="10:13" ht="12.75" x14ac:dyDescent="0.2">
      <c r="J160" s="4"/>
      <c r="M160" s="4"/>
    </row>
    <row r="161" spans="10:13" ht="12.75" x14ac:dyDescent="0.2">
      <c r="J161" s="4"/>
      <c r="M161" s="4"/>
    </row>
    <row r="162" spans="10:13" ht="12.75" x14ac:dyDescent="0.2">
      <c r="J162" s="4"/>
      <c r="M162" s="4"/>
    </row>
    <row r="163" spans="10:13" ht="12.75" x14ac:dyDescent="0.2">
      <c r="J163" s="4"/>
      <c r="M163" s="4"/>
    </row>
    <row r="164" spans="10:13" ht="12.75" x14ac:dyDescent="0.2">
      <c r="J164" s="4"/>
      <c r="M164" s="4"/>
    </row>
    <row r="165" spans="10:13" ht="12.75" x14ac:dyDescent="0.2">
      <c r="J165" s="4"/>
      <c r="M165" s="4"/>
    </row>
    <row r="166" spans="10:13" ht="12.75" x14ac:dyDescent="0.2">
      <c r="J166" s="4"/>
      <c r="M166" s="4"/>
    </row>
    <row r="167" spans="10:13" ht="12.75" x14ac:dyDescent="0.2">
      <c r="J167" s="4"/>
      <c r="M167" s="4"/>
    </row>
    <row r="168" spans="10:13" ht="12.75" x14ac:dyDescent="0.2">
      <c r="J168" s="4"/>
      <c r="M168" s="4"/>
    </row>
    <row r="169" spans="10:13" ht="12.75" x14ac:dyDescent="0.2">
      <c r="J169" s="4"/>
      <c r="M169" s="4"/>
    </row>
    <row r="170" spans="10:13" ht="12.75" x14ac:dyDescent="0.2">
      <c r="J170" s="4"/>
      <c r="M170" s="4"/>
    </row>
    <row r="171" spans="10:13" ht="12.75" x14ac:dyDescent="0.2">
      <c r="J171" s="4"/>
      <c r="M171" s="4"/>
    </row>
    <row r="172" spans="10:13" ht="12.75" x14ac:dyDescent="0.2">
      <c r="J172" s="4"/>
      <c r="M172" s="4"/>
    </row>
    <row r="173" spans="10:13" ht="12.75" x14ac:dyDescent="0.2">
      <c r="J173" s="4"/>
      <c r="M173" s="4"/>
    </row>
    <row r="174" spans="10:13" ht="12.75" x14ac:dyDescent="0.2">
      <c r="J174" s="4"/>
      <c r="M174" s="4"/>
    </row>
    <row r="175" spans="10:13" ht="12.75" x14ac:dyDescent="0.2">
      <c r="J175" s="4"/>
      <c r="M175" s="4"/>
    </row>
    <row r="176" spans="10:13" ht="12.75" x14ac:dyDescent="0.2">
      <c r="J176" s="4"/>
      <c r="M176" s="4"/>
    </row>
    <row r="177" spans="10:13" ht="12.75" x14ac:dyDescent="0.2">
      <c r="J177" s="4"/>
      <c r="M177" s="4"/>
    </row>
    <row r="178" spans="10:13" ht="12.75" x14ac:dyDescent="0.2">
      <c r="J178" s="4"/>
      <c r="M178" s="4"/>
    </row>
    <row r="179" spans="10:13" ht="12.75" x14ac:dyDescent="0.2">
      <c r="J179" s="4"/>
      <c r="M179" s="4"/>
    </row>
    <row r="180" spans="10:13" ht="12.75" x14ac:dyDescent="0.2">
      <c r="J180" s="4"/>
      <c r="M180" s="4"/>
    </row>
    <row r="181" spans="10:13" ht="12.75" x14ac:dyDescent="0.2">
      <c r="J181" s="4"/>
      <c r="M181" s="4"/>
    </row>
    <row r="182" spans="10:13" ht="12.75" x14ac:dyDescent="0.2">
      <c r="J182" s="4"/>
      <c r="M182" s="4"/>
    </row>
    <row r="183" spans="10:13" ht="12.75" x14ac:dyDescent="0.2">
      <c r="J183" s="4"/>
      <c r="M183" s="4"/>
    </row>
    <row r="184" spans="10:13" ht="12.75" x14ac:dyDescent="0.2">
      <c r="J184" s="4"/>
      <c r="M184" s="4"/>
    </row>
    <row r="185" spans="10:13" ht="12.75" x14ac:dyDescent="0.2">
      <c r="J185" s="4"/>
      <c r="M185" s="4"/>
    </row>
    <row r="186" spans="10:13" ht="12.75" x14ac:dyDescent="0.2">
      <c r="J186" s="4"/>
      <c r="M186" s="4"/>
    </row>
    <row r="187" spans="10:13" ht="12.75" x14ac:dyDescent="0.2">
      <c r="J187" s="4"/>
      <c r="M187" s="4"/>
    </row>
    <row r="188" spans="10:13" ht="12.75" x14ac:dyDescent="0.2">
      <c r="J188" s="4"/>
      <c r="M188" s="4"/>
    </row>
    <row r="189" spans="10:13" ht="12.75" x14ac:dyDescent="0.2">
      <c r="J189" s="4"/>
      <c r="M189" s="4"/>
    </row>
    <row r="190" spans="10:13" ht="12.75" x14ac:dyDescent="0.2">
      <c r="J190" s="4"/>
      <c r="M190" s="4"/>
    </row>
    <row r="191" spans="10:13" ht="12.75" x14ac:dyDescent="0.2">
      <c r="J191" s="4"/>
      <c r="M191" s="4"/>
    </row>
    <row r="192" spans="10:13" ht="12.75" x14ac:dyDescent="0.2">
      <c r="J192" s="4"/>
      <c r="M192" s="4"/>
    </row>
    <row r="193" spans="10:13" ht="12.75" x14ac:dyDescent="0.2">
      <c r="J193" s="4"/>
      <c r="M193" s="4"/>
    </row>
    <row r="194" spans="10:13" ht="12.75" x14ac:dyDescent="0.2">
      <c r="J194" s="4"/>
      <c r="M194" s="4"/>
    </row>
    <row r="195" spans="10:13" ht="12.75" x14ac:dyDescent="0.2">
      <c r="J195" s="4"/>
      <c r="M195" s="4"/>
    </row>
    <row r="196" spans="10:13" ht="12.75" x14ac:dyDescent="0.2">
      <c r="J196" s="4"/>
      <c r="M196" s="4"/>
    </row>
    <row r="197" spans="10:13" ht="12.75" x14ac:dyDescent="0.2">
      <c r="J197" s="4"/>
      <c r="M197" s="4"/>
    </row>
    <row r="198" spans="10:13" ht="12.75" x14ac:dyDescent="0.2">
      <c r="J198" s="4"/>
      <c r="M198" s="4"/>
    </row>
    <row r="199" spans="10:13" ht="12.75" x14ac:dyDescent="0.2">
      <c r="J199" s="4"/>
      <c r="M199" s="4"/>
    </row>
    <row r="200" spans="10:13" ht="12.75" x14ac:dyDescent="0.2">
      <c r="J200" s="4"/>
      <c r="M200" s="4"/>
    </row>
    <row r="201" spans="10:13" ht="12.75" x14ac:dyDescent="0.2">
      <c r="J201" s="4"/>
      <c r="M201" s="4"/>
    </row>
    <row r="202" spans="10:13" ht="12.75" x14ac:dyDescent="0.2">
      <c r="J202" s="4"/>
      <c r="M202" s="4"/>
    </row>
    <row r="203" spans="10:13" ht="12.75" x14ac:dyDescent="0.2">
      <c r="J203" s="4"/>
      <c r="M203" s="4"/>
    </row>
    <row r="204" spans="10:13" ht="12.75" x14ac:dyDescent="0.2">
      <c r="J204" s="4"/>
      <c r="M204" s="4"/>
    </row>
    <row r="205" spans="10:13" ht="12.75" x14ac:dyDescent="0.2">
      <c r="J205" s="4"/>
      <c r="M205" s="4"/>
    </row>
    <row r="206" spans="10:13" ht="12.75" x14ac:dyDescent="0.2">
      <c r="J206" s="4"/>
      <c r="M206" s="4"/>
    </row>
    <row r="207" spans="10:13" ht="12.75" x14ac:dyDescent="0.2">
      <c r="J207" s="4"/>
      <c r="M207" s="4"/>
    </row>
    <row r="208" spans="10:13" ht="12.75" x14ac:dyDescent="0.2">
      <c r="J208" s="4"/>
      <c r="M208" s="4"/>
    </row>
    <row r="209" spans="10:13" ht="12.75" x14ac:dyDescent="0.2">
      <c r="J209" s="4"/>
      <c r="M209" s="4"/>
    </row>
    <row r="210" spans="10:13" ht="12.75" x14ac:dyDescent="0.2">
      <c r="J210" s="4"/>
      <c r="M210" s="4"/>
    </row>
    <row r="211" spans="10:13" ht="12.75" x14ac:dyDescent="0.2">
      <c r="J211" s="4"/>
      <c r="M211" s="4"/>
    </row>
    <row r="212" spans="10:13" ht="12.75" x14ac:dyDescent="0.2">
      <c r="J212" s="4"/>
      <c r="M212" s="4"/>
    </row>
    <row r="213" spans="10:13" ht="12.75" x14ac:dyDescent="0.2">
      <c r="J213" s="4"/>
      <c r="M213" s="4"/>
    </row>
    <row r="214" spans="10:13" ht="12.75" x14ac:dyDescent="0.2">
      <c r="J214" s="4"/>
      <c r="M214" s="4"/>
    </row>
    <row r="215" spans="10:13" ht="12.75" x14ac:dyDescent="0.2">
      <c r="J215" s="4"/>
      <c r="M215" s="4"/>
    </row>
    <row r="216" spans="10:13" ht="12.75" x14ac:dyDescent="0.2">
      <c r="J216" s="4"/>
      <c r="M216" s="4"/>
    </row>
    <row r="217" spans="10:13" ht="12.75" x14ac:dyDescent="0.2">
      <c r="J217" s="4"/>
      <c r="M217" s="4"/>
    </row>
    <row r="218" spans="10:13" ht="12.75" x14ac:dyDescent="0.2">
      <c r="J218" s="4"/>
      <c r="M218" s="4"/>
    </row>
    <row r="219" spans="10:13" ht="12.75" x14ac:dyDescent="0.2">
      <c r="J219" s="4"/>
      <c r="M219" s="4"/>
    </row>
    <row r="220" spans="10:13" ht="12.75" x14ac:dyDescent="0.2">
      <c r="J220" s="4"/>
      <c r="M220" s="4"/>
    </row>
    <row r="221" spans="10:13" ht="12.75" x14ac:dyDescent="0.2">
      <c r="J221" s="4"/>
      <c r="M221" s="4"/>
    </row>
    <row r="222" spans="10:13" ht="12.75" x14ac:dyDescent="0.2">
      <c r="J222" s="4"/>
      <c r="M222" s="4"/>
    </row>
    <row r="223" spans="10:13" ht="12.75" x14ac:dyDescent="0.2">
      <c r="J223" s="4"/>
      <c r="M223" s="4"/>
    </row>
    <row r="224" spans="10:13" ht="12.75" x14ac:dyDescent="0.2">
      <c r="J224" s="4"/>
      <c r="M224" s="4"/>
    </row>
    <row r="225" spans="10:13" ht="12.75" x14ac:dyDescent="0.2">
      <c r="J225" s="4"/>
      <c r="M225" s="4"/>
    </row>
    <row r="226" spans="10:13" ht="12.75" x14ac:dyDescent="0.2">
      <c r="J226" s="4"/>
      <c r="M226" s="4"/>
    </row>
    <row r="227" spans="10:13" ht="12.75" x14ac:dyDescent="0.2">
      <c r="J227" s="4"/>
      <c r="M227" s="4"/>
    </row>
    <row r="228" spans="10:13" ht="12.75" x14ac:dyDescent="0.2">
      <c r="J228" s="4"/>
      <c r="M228" s="4"/>
    </row>
    <row r="229" spans="10:13" ht="12.75" x14ac:dyDescent="0.2">
      <c r="J229" s="4"/>
      <c r="M229" s="4"/>
    </row>
    <row r="230" spans="10:13" ht="12.75" x14ac:dyDescent="0.2">
      <c r="J230" s="4"/>
      <c r="M230" s="4"/>
    </row>
    <row r="231" spans="10:13" ht="12.75" x14ac:dyDescent="0.2">
      <c r="J231" s="4"/>
      <c r="M231" s="4"/>
    </row>
    <row r="232" spans="10:13" ht="12.75" x14ac:dyDescent="0.2">
      <c r="J232" s="4"/>
      <c r="M232" s="4"/>
    </row>
    <row r="233" spans="10:13" ht="12.75" x14ac:dyDescent="0.2">
      <c r="J233" s="4"/>
      <c r="M233" s="4"/>
    </row>
    <row r="234" spans="10:13" ht="12.75" x14ac:dyDescent="0.2">
      <c r="J234" s="4"/>
      <c r="M234" s="4"/>
    </row>
    <row r="235" spans="10:13" ht="12.75" x14ac:dyDescent="0.2">
      <c r="J235" s="4"/>
      <c r="M235" s="4"/>
    </row>
    <row r="236" spans="10:13" ht="12.75" x14ac:dyDescent="0.2">
      <c r="J236" s="4"/>
      <c r="M236" s="4"/>
    </row>
    <row r="237" spans="10:13" ht="12.75" x14ac:dyDescent="0.2">
      <c r="J237" s="4"/>
      <c r="M237" s="4"/>
    </row>
    <row r="238" spans="10:13" ht="12.75" x14ac:dyDescent="0.2">
      <c r="J238" s="4"/>
      <c r="M238" s="4"/>
    </row>
    <row r="239" spans="10:13" ht="12.75" x14ac:dyDescent="0.2">
      <c r="J239" s="4"/>
      <c r="M239" s="4"/>
    </row>
    <row r="240" spans="10:13" ht="12.75" x14ac:dyDescent="0.2">
      <c r="J240" s="4"/>
      <c r="M240" s="4"/>
    </row>
    <row r="241" spans="10:13" ht="12.75" x14ac:dyDescent="0.2">
      <c r="J241" s="4"/>
      <c r="M241" s="4"/>
    </row>
    <row r="242" spans="10:13" ht="12.75" x14ac:dyDescent="0.2">
      <c r="J242" s="4"/>
      <c r="M242" s="4"/>
    </row>
    <row r="243" spans="10:13" ht="12.75" x14ac:dyDescent="0.2">
      <c r="J243" s="4"/>
      <c r="M243" s="4"/>
    </row>
    <row r="244" spans="10:13" ht="12.75" x14ac:dyDescent="0.2">
      <c r="J244" s="4"/>
      <c r="M244" s="4"/>
    </row>
    <row r="245" spans="10:13" ht="12.75" x14ac:dyDescent="0.2">
      <c r="J245" s="4"/>
      <c r="M245" s="4"/>
    </row>
    <row r="246" spans="10:13" ht="12.75" x14ac:dyDescent="0.2">
      <c r="J246" s="4"/>
      <c r="M246" s="4"/>
    </row>
    <row r="247" spans="10:13" ht="12.75" x14ac:dyDescent="0.2">
      <c r="J247" s="4"/>
      <c r="M247" s="4"/>
    </row>
    <row r="248" spans="10:13" ht="12.75" x14ac:dyDescent="0.2">
      <c r="J248" s="4"/>
      <c r="M248" s="4"/>
    </row>
    <row r="249" spans="10:13" ht="12.75" x14ac:dyDescent="0.2">
      <c r="J249" s="4"/>
      <c r="M249" s="4"/>
    </row>
    <row r="250" spans="10:13" ht="12.75" x14ac:dyDescent="0.2">
      <c r="J250" s="4"/>
      <c r="M250" s="4"/>
    </row>
    <row r="251" spans="10:13" ht="12.75" x14ac:dyDescent="0.2">
      <c r="J251" s="4"/>
      <c r="M251" s="4"/>
    </row>
    <row r="252" spans="10:13" ht="12.75" x14ac:dyDescent="0.2">
      <c r="J252" s="4"/>
      <c r="M252" s="4"/>
    </row>
    <row r="253" spans="10:13" ht="12.75" x14ac:dyDescent="0.2">
      <c r="J253" s="4"/>
      <c r="M253" s="4"/>
    </row>
    <row r="254" spans="10:13" ht="12.75" x14ac:dyDescent="0.2">
      <c r="J254" s="4"/>
      <c r="M254" s="4"/>
    </row>
    <row r="255" spans="10:13" ht="12.75" x14ac:dyDescent="0.2">
      <c r="J255" s="4"/>
      <c r="M255" s="4"/>
    </row>
    <row r="256" spans="10:13" ht="12.75" x14ac:dyDescent="0.2">
      <c r="J256" s="4"/>
      <c r="M256" s="4"/>
    </row>
    <row r="257" spans="10:13" ht="12.75" x14ac:dyDescent="0.2">
      <c r="J257" s="4"/>
      <c r="M257" s="4"/>
    </row>
    <row r="258" spans="10:13" ht="12.75" x14ac:dyDescent="0.2">
      <c r="J258" s="4"/>
      <c r="M258" s="4"/>
    </row>
    <row r="259" spans="10:13" ht="12.75" x14ac:dyDescent="0.2">
      <c r="J259" s="4"/>
      <c r="M259" s="4"/>
    </row>
    <row r="260" spans="10:13" ht="12.75" x14ac:dyDescent="0.2">
      <c r="J260" s="4"/>
      <c r="M260" s="4"/>
    </row>
    <row r="261" spans="10:13" ht="12.75" x14ac:dyDescent="0.2">
      <c r="J261" s="4"/>
      <c r="M261" s="4"/>
    </row>
    <row r="262" spans="10:13" ht="12.75" x14ac:dyDescent="0.2">
      <c r="J262" s="4"/>
      <c r="M262" s="4"/>
    </row>
    <row r="263" spans="10:13" ht="12.75" x14ac:dyDescent="0.2">
      <c r="J263" s="4"/>
      <c r="M263" s="4"/>
    </row>
    <row r="264" spans="10:13" ht="12.75" x14ac:dyDescent="0.2">
      <c r="J264" s="4"/>
      <c r="M264" s="4"/>
    </row>
    <row r="265" spans="10:13" ht="12.75" x14ac:dyDescent="0.2">
      <c r="J265" s="4"/>
      <c r="M265" s="4"/>
    </row>
    <row r="266" spans="10:13" ht="12.75" x14ac:dyDescent="0.2">
      <c r="J266" s="4"/>
      <c r="M266" s="4"/>
    </row>
    <row r="267" spans="10:13" ht="12.75" x14ac:dyDescent="0.2">
      <c r="J267" s="4"/>
      <c r="M267" s="4"/>
    </row>
    <row r="268" spans="10:13" ht="12.75" x14ac:dyDescent="0.2">
      <c r="J268" s="4"/>
      <c r="M268" s="4"/>
    </row>
    <row r="269" spans="10:13" ht="12.75" x14ac:dyDescent="0.2">
      <c r="J269" s="4"/>
      <c r="M269" s="4"/>
    </row>
    <row r="270" spans="10:13" ht="12.75" x14ac:dyDescent="0.2">
      <c r="J270" s="4"/>
      <c r="M270" s="4"/>
    </row>
    <row r="271" spans="10:13" ht="12.75" x14ac:dyDescent="0.2">
      <c r="J271" s="4"/>
      <c r="M271" s="4"/>
    </row>
    <row r="272" spans="10:13" ht="12.75" x14ac:dyDescent="0.2">
      <c r="J272" s="4"/>
      <c r="M272" s="4"/>
    </row>
    <row r="273" spans="10:13" ht="12.75" x14ac:dyDescent="0.2">
      <c r="J273" s="4"/>
      <c r="M273" s="4"/>
    </row>
    <row r="274" spans="10:13" ht="12.75" x14ac:dyDescent="0.2">
      <c r="J274" s="4"/>
      <c r="M274" s="4"/>
    </row>
    <row r="275" spans="10:13" ht="12.75" x14ac:dyDescent="0.2">
      <c r="J275" s="4"/>
      <c r="M275" s="4"/>
    </row>
    <row r="276" spans="10:13" ht="12.75" x14ac:dyDescent="0.2">
      <c r="J276" s="4"/>
      <c r="M276" s="4"/>
    </row>
    <row r="277" spans="10:13" ht="12.75" x14ac:dyDescent="0.2">
      <c r="J277" s="4"/>
      <c r="M277" s="4"/>
    </row>
    <row r="278" spans="10:13" ht="12.75" x14ac:dyDescent="0.2">
      <c r="J278" s="4"/>
      <c r="M278" s="4"/>
    </row>
    <row r="279" spans="10:13" ht="12.75" x14ac:dyDescent="0.2">
      <c r="J279" s="4"/>
      <c r="M279" s="4"/>
    </row>
    <row r="280" spans="10:13" ht="12.75" x14ac:dyDescent="0.2">
      <c r="J280" s="4"/>
      <c r="M280" s="4"/>
    </row>
    <row r="281" spans="10:13" ht="12.75" x14ac:dyDescent="0.2">
      <c r="J281" s="4"/>
      <c r="M281" s="4"/>
    </row>
    <row r="282" spans="10:13" ht="12.75" x14ac:dyDescent="0.2">
      <c r="J282" s="4"/>
      <c r="M282" s="4"/>
    </row>
    <row r="283" spans="10:13" ht="12.75" x14ac:dyDescent="0.2">
      <c r="J283" s="4"/>
      <c r="M283" s="4"/>
    </row>
    <row r="284" spans="10:13" ht="12.75" x14ac:dyDescent="0.2">
      <c r="J284" s="4"/>
      <c r="M284" s="4"/>
    </row>
    <row r="285" spans="10:13" ht="12.75" x14ac:dyDescent="0.2">
      <c r="J285" s="4"/>
      <c r="M285" s="4"/>
    </row>
    <row r="286" spans="10:13" ht="12.75" x14ac:dyDescent="0.2">
      <c r="J286" s="4"/>
      <c r="M286" s="4"/>
    </row>
    <row r="287" spans="10:13" ht="12.75" x14ac:dyDescent="0.2">
      <c r="J287" s="4"/>
      <c r="M287" s="4"/>
    </row>
    <row r="288" spans="10:13" ht="12.75" x14ac:dyDescent="0.2">
      <c r="J288" s="4"/>
      <c r="M288" s="4"/>
    </row>
    <row r="289" spans="10:13" ht="12.75" x14ac:dyDescent="0.2">
      <c r="J289" s="4"/>
      <c r="M289" s="4"/>
    </row>
    <row r="290" spans="10:13" ht="12.75" x14ac:dyDescent="0.2">
      <c r="J290" s="4"/>
      <c r="M290" s="4"/>
    </row>
    <row r="291" spans="10:13" ht="12.75" x14ac:dyDescent="0.2">
      <c r="J291" s="4"/>
      <c r="M291" s="4"/>
    </row>
    <row r="292" spans="10:13" ht="12.75" x14ac:dyDescent="0.2">
      <c r="J292" s="4"/>
      <c r="M292" s="4"/>
    </row>
    <row r="293" spans="10:13" ht="12.75" x14ac:dyDescent="0.2">
      <c r="J293" s="4"/>
      <c r="M293" s="4"/>
    </row>
    <row r="294" spans="10:13" ht="12.75" x14ac:dyDescent="0.2">
      <c r="J294" s="4"/>
      <c r="M294" s="4"/>
    </row>
    <row r="295" spans="10:13" ht="12.75" x14ac:dyDescent="0.2">
      <c r="J295" s="4"/>
      <c r="M295" s="4"/>
    </row>
    <row r="296" spans="10:13" ht="12.75" x14ac:dyDescent="0.2">
      <c r="J296" s="4"/>
      <c r="M296" s="4"/>
    </row>
    <row r="297" spans="10:13" ht="12.75" x14ac:dyDescent="0.2">
      <c r="J297" s="4"/>
      <c r="M297" s="4"/>
    </row>
    <row r="298" spans="10:13" ht="12.75" x14ac:dyDescent="0.2">
      <c r="J298" s="4"/>
      <c r="M298" s="4"/>
    </row>
    <row r="299" spans="10:13" ht="12.75" x14ac:dyDescent="0.2">
      <c r="J299" s="4"/>
      <c r="M299" s="4"/>
    </row>
    <row r="300" spans="10:13" ht="12.75" x14ac:dyDescent="0.2">
      <c r="J300" s="4"/>
      <c r="M300" s="4"/>
    </row>
    <row r="301" spans="10:13" ht="12.75" x14ac:dyDescent="0.2">
      <c r="J301" s="4"/>
      <c r="M301" s="4"/>
    </row>
    <row r="302" spans="10:13" ht="12.75" x14ac:dyDescent="0.2">
      <c r="J302" s="4"/>
      <c r="M302" s="4"/>
    </row>
    <row r="303" spans="10:13" ht="12.75" x14ac:dyDescent="0.2">
      <c r="J303" s="4"/>
      <c r="M303" s="4"/>
    </row>
    <row r="304" spans="10:13" ht="12.75" x14ac:dyDescent="0.2">
      <c r="J304" s="4"/>
      <c r="M304" s="4"/>
    </row>
    <row r="305" spans="10:13" ht="12.75" x14ac:dyDescent="0.2">
      <c r="J305" s="4"/>
      <c r="M305" s="4"/>
    </row>
    <row r="306" spans="10:13" ht="12.75" x14ac:dyDescent="0.2">
      <c r="J306" s="4"/>
      <c r="M306" s="4"/>
    </row>
    <row r="307" spans="10:13" ht="12.75" x14ac:dyDescent="0.2">
      <c r="J307" s="4"/>
      <c r="M307" s="4"/>
    </row>
    <row r="308" spans="10:13" ht="12.75" x14ac:dyDescent="0.2">
      <c r="J308" s="4"/>
      <c r="M308" s="4"/>
    </row>
    <row r="309" spans="10:13" ht="12.75" x14ac:dyDescent="0.2">
      <c r="J309" s="4"/>
      <c r="M309" s="4"/>
    </row>
    <row r="310" spans="10:13" ht="12.75" x14ac:dyDescent="0.2">
      <c r="J310" s="4"/>
      <c r="M310" s="4"/>
    </row>
    <row r="311" spans="10:13" ht="12.75" x14ac:dyDescent="0.2">
      <c r="J311" s="4"/>
      <c r="M311" s="4"/>
    </row>
    <row r="312" spans="10:13" ht="12.75" x14ac:dyDescent="0.2">
      <c r="J312" s="4"/>
      <c r="M312" s="4"/>
    </row>
    <row r="313" spans="10:13" ht="12.75" x14ac:dyDescent="0.2">
      <c r="J313" s="4"/>
      <c r="M313" s="4"/>
    </row>
    <row r="314" spans="10:13" ht="12.75" x14ac:dyDescent="0.2">
      <c r="J314" s="4"/>
      <c r="M314" s="4"/>
    </row>
    <row r="315" spans="10:13" ht="12.75" x14ac:dyDescent="0.2">
      <c r="J315" s="4"/>
      <c r="M315" s="4"/>
    </row>
    <row r="316" spans="10:13" ht="12.75" x14ac:dyDescent="0.2">
      <c r="J316" s="4"/>
      <c r="M316" s="4"/>
    </row>
    <row r="317" spans="10:13" ht="12.75" x14ac:dyDescent="0.2">
      <c r="J317" s="4"/>
      <c r="M317" s="4"/>
    </row>
    <row r="318" spans="10:13" ht="12.75" x14ac:dyDescent="0.2">
      <c r="J318" s="4"/>
      <c r="M318" s="4"/>
    </row>
    <row r="319" spans="10:13" ht="12.75" x14ac:dyDescent="0.2">
      <c r="J319" s="4"/>
      <c r="M319" s="4"/>
    </row>
    <row r="320" spans="10:13" ht="12.75" x14ac:dyDescent="0.2">
      <c r="J320" s="4"/>
      <c r="M320" s="4"/>
    </row>
    <row r="321" spans="10:13" ht="12.75" x14ac:dyDescent="0.2">
      <c r="J321" s="4"/>
      <c r="M321" s="4"/>
    </row>
    <row r="322" spans="10:13" ht="12.75" x14ac:dyDescent="0.2">
      <c r="J322" s="4"/>
      <c r="M322" s="4"/>
    </row>
    <row r="323" spans="10:13" ht="12.75" x14ac:dyDescent="0.2">
      <c r="J323" s="4"/>
      <c r="M323" s="4"/>
    </row>
    <row r="324" spans="10:13" ht="12.75" x14ac:dyDescent="0.2">
      <c r="J324" s="4"/>
      <c r="M324" s="4"/>
    </row>
    <row r="325" spans="10:13" ht="12.75" x14ac:dyDescent="0.2">
      <c r="J325" s="4"/>
      <c r="M325" s="4"/>
    </row>
    <row r="326" spans="10:13" ht="12.75" x14ac:dyDescent="0.2">
      <c r="J326" s="4"/>
      <c r="M326" s="4"/>
    </row>
    <row r="327" spans="10:13" ht="12.75" x14ac:dyDescent="0.2">
      <c r="J327" s="4"/>
      <c r="M327" s="4"/>
    </row>
    <row r="328" spans="10:13" ht="12.75" x14ac:dyDescent="0.2">
      <c r="J328" s="4"/>
      <c r="M328" s="4"/>
    </row>
    <row r="329" spans="10:13" ht="12.75" x14ac:dyDescent="0.2">
      <c r="J329" s="4"/>
      <c r="M329" s="4"/>
    </row>
    <row r="330" spans="10:13" ht="12.75" x14ac:dyDescent="0.2">
      <c r="J330" s="4"/>
      <c r="M330" s="4"/>
    </row>
    <row r="331" spans="10:13" ht="12.75" x14ac:dyDescent="0.2">
      <c r="J331" s="4"/>
      <c r="M331" s="4"/>
    </row>
    <row r="332" spans="10:13" ht="12.75" x14ac:dyDescent="0.2">
      <c r="J332" s="4"/>
      <c r="M332" s="4"/>
    </row>
    <row r="333" spans="10:13" ht="12.75" x14ac:dyDescent="0.2">
      <c r="J333" s="4"/>
      <c r="M333" s="4"/>
    </row>
    <row r="334" spans="10:13" ht="12.75" x14ac:dyDescent="0.2">
      <c r="J334" s="4"/>
      <c r="M334" s="4"/>
    </row>
    <row r="335" spans="10:13" ht="12.75" x14ac:dyDescent="0.2">
      <c r="J335" s="4"/>
      <c r="M335" s="4"/>
    </row>
    <row r="336" spans="10:13" ht="12.75" x14ac:dyDescent="0.2">
      <c r="J336" s="4"/>
      <c r="M336" s="4"/>
    </row>
    <row r="337" spans="10:13" ht="12.75" x14ac:dyDescent="0.2">
      <c r="J337" s="4"/>
      <c r="M337" s="4"/>
    </row>
    <row r="338" spans="10:13" ht="12.75" x14ac:dyDescent="0.2">
      <c r="J338" s="4"/>
      <c r="M338" s="4"/>
    </row>
    <row r="339" spans="10:13" ht="12.75" x14ac:dyDescent="0.2">
      <c r="J339" s="4"/>
      <c r="M339" s="4"/>
    </row>
    <row r="340" spans="10:13" ht="12.75" x14ac:dyDescent="0.2">
      <c r="J340" s="4"/>
      <c r="M340" s="4"/>
    </row>
    <row r="341" spans="10:13" ht="12.75" x14ac:dyDescent="0.2">
      <c r="J341" s="4"/>
      <c r="M341" s="4"/>
    </row>
    <row r="342" spans="10:13" ht="12.75" x14ac:dyDescent="0.2">
      <c r="J342" s="4"/>
      <c r="M342" s="4"/>
    </row>
    <row r="343" spans="10:13" ht="12.75" x14ac:dyDescent="0.2">
      <c r="J343" s="4"/>
      <c r="M343" s="4"/>
    </row>
    <row r="344" spans="10:13" ht="12.75" x14ac:dyDescent="0.2">
      <c r="J344" s="4"/>
      <c r="M344" s="4"/>
    </row>
    <row r="345" spans="10:13" ht="12.75" x14ac:dyDescent="0.2">
      <c r="J345" s="4"/>
      <c r="M345" s="4"/>
    </row>
    <row r="346" spans="10:13" ht="12.75" x14ac:dyDescent="0.2">
      <c r="J346" s="4"/>
      <c r="M346" s="4"/>
    </row>
    <row r="347" spans="10:13" ht="12.75" x14ac:dyDescent="0.2">
      <c r="J347" s="4"/>
      <c r="M347" s="4"/>
    </row>
    <row r="348" spans="10:13" ht="12.75" x14ac:dyDescent="0.2">
      <c r="J348" s="4"/>
      <c r="M348" s="4"/>
    </row>
    <row r="349" spans="10:13" ht="12.75" x14ac:dyDescent="0.2">
      <c r="J349" s="4"/>
      <c r="M349" s="4"/>
    </row>
    <row r="350" spans="10:13" ht="12.75" x14ac:dyDescent="0.2">
      <c r="J350" s="4"/>
      <c r="M350" s="4"/>
    </row>
    <row r="351" spans="10:13" ht="12.75" x14ac:dyDescent="0.2">
      <c r="J351" s="4"/>
      <c r="M351" s="4"/>
    </row>
    <row r="352" spans="10:13" ht="12.75" x14ac:dyDescent="0.2">
      <c r="J352" s="4"/>
      <c r="M352" s="4"/>
    </row>
    <row r="353" spans="10:13" ht="12.75" x14ac:dyDescent="0.2">
      <c r="J353" s="4"/>
      <c r="M353" s="4"/>
    </row>
    <row r="354" spans="10:13" ht="12.75" x14ac:dyDescent="0.2">
      <c r="J354" s="4"/>
      <c r="M354" s="4"/>
    </row>
    <row r="355" spans="10:13" ht="12.75" x14ac:dyDescent="0.2">
      <c r="J355" s="4"/>
      <c r="M355" s="4"/>
    </row>
    <row r="356" spans="10:13" ht="12.75" x14ac:dyDescent="0.2">
      <c r="J356" s="4"/>
      <c r="M356" s="4"/>
    </row>
    <row r="357" spans="10:13" ht="12.75" x14ac:dyDescent="0.2">
      <c r="J357" s="4"/>
      <c r="M357" s="4"/>
    </row>
    <row r="358" spans="10:13" ht="12.75" x14ac:dyDescent="0.2">
      <c r="J358" s="4"/>
      <c r="M358" s="4"/>
    </row>
    <row r="359" spans="10:13" ht="12.75" x14ac:dyDescent="0.2">
      <c r="J359" s="4"/>
      <c r="M359" s="4"/>
    </row>
    <row r="360" spans="10:13" ht="12.75" x14ac:dyDescent="0.2">
      <c r="J360" s="4"/>
      <c r="M360" s="4"/>
    </row>
    <row r="361" spans="10:13" ht="12.75" x14ac:dyDescent="0.2">
      <c r="J361" s="4"/>
      <c r="M361" s="4"/>
    </row>
    <row r="362" spans="10:13" ht="12.75" x14ac:dyDescent="0.2">
      <c r="J362" s="4"/>
      <c r="M362" s="4"/>
    </row>
    <row r="363" spans="10:13" ht="12.75" x14ac:dyDescent="0.2">
      <c r="J363" s="4"/>
      <c r="M363" s="4"/>
    </row>
    <row r="364" spans="10:13" ht="12.75" x14ac:dyDescent="0.2">
      <c r="J364" s="4"/>
      <c r="M364" s="4"/>
    </row>
    <row r="365" spans="10:13" ht="12.75" x14ac:dyDescent="0.2">
      <c r="J365" s="4"/>
      <c r="M365" s="4"/>
    </row>
    <row r="366" spans="10:13" ht="12.75" x14ac:dyDescent="0.2">
      <c r="J366" s="4"/>
      <c r="M366" s="4"/>
    </row>
    <row r="367" spans="10:13" ht="12.75" x14ac:dyDescent="0.2">
      <c r="J367" s="4"/>
      <c r="M367" s="4"/>
    </row>
    <row r="368" spans="10:13" ht="12.75" x14ac:dyDescent="0.2">
      <c r="J368" s="4"/>
      <c r="M368" s="4"/>
    </row>
    <row r="369" spans="10:13" ht="12.75" x14ac:dyDescent="0.2">
      <c r="J369" s="4"/>
      <c r="M369" s="4"/>
    </row>
    <row r="370" spans="10:13" ht="12.75" x14ac:dyDescent="0.2">
      <c r="J370" s="4"/>
      <c r="M370" s="4"/>
    </row>
    <row r="371" spans="10:13" ht="12.75" x14ac:dyDescent="0.2">
      <c r="J371" s="4"/>
      <c r="M371" s="4"/>
    </row>
    <row r="372" spans="10:13" ht="12.75" x14ac:dyDescent="0.2">
      <c r="J372" s="4"/>
      <c r="M372" s="4"/>
    </row>
    <row r="373" spans="10:13" ht="12.75" x14ac:dyDescent="0.2">
      <c r="J373" s="4"/>
      <c r="M373" s="4"/>
    </row>
    <row r="374" spans="10:13" ht="12.75" x14ac:dyDescent="0.2">
      <c r="J374" s="4"/>
      <c r="M374" s="4"/>
    </row>
    <row r="375" spans="10:13" ht="12.75" x14ac:dyDescent="0.2">
      <c r="J375" s="4"/>
      <c r="M375" s="4"/>
    </row>
    <row r="376" spans="10:13" ht="12.75" x14ac:dyDescent="0.2">
      <c r="J376" s="4"/>
      <c r="M376" s="4"/>
    </row>
    <row r="377" spans="10:13" ht="12.75" x14ac:dyDescent="0.2">
      <c r="J377" s="4"/>
      <c r="M377" s="4"/>
    </row>
    <row r="378" spans="10:13" ht="12.75" x14ac:dyDescent="0.2">
      <c r="J378" s="4"/>
      <c r="M378" s="4"/>
    </row>
    <row r="379" spans="10:13" ht="12.75" x14ac:dyDescent="0.2">
      <c r="J379" s="4"/>
      <c r="M379" s="4"/>
    </row>
    <row r="380" spans="10:13" ht="12.75" x14ac:dyDescent="0.2">
      <c r="J380" s="4"/>
      <c r="M380" s="4"/>
    </row>
    <row r="381" spans="10:13" ht="12.75" x14ac:dyDescent="0.2">
      <c r="J381" s="4"/>
      <c r="M381" s="4"/>
    </row>
    <row r="382" spans="10:13" ht="12.75" x14ac:dyDescent="0.2">
      <c r="J382" s="4"/>
      <c r="M382" s="4"/>
    </row>
    <row r="383" spans="10:13" ht="12.75" x14ac:dyDescent="0.2">
      <c r="J383" s="4"/>
      <c r="M383" s="4"/>
    </row>
    <row r="384" spans="10:13" ht="12.75" x14ac:dyDescent="0.2">
      <c r="J384" s="4"/>
      <c r="M384" s="4"/>
    </row>
    <row r="385" spans="10:13" ht="12.75" x14ac:dyDescent="0.2">
      <c r="J385" s="4"/>
      <c r="M385" s="4"/>
    </row>
    <row r="386" spans="10:13" ht="12.75" x14ac:dyDescent="0.2">
      <c r="J386" s="4"/>
      <c r="M386" s="4"/>
    </row>
    <row r="387" spans="10:13" ht="12.75" x14ac:dyDescent="0.2">
      <c r="J387" s="4"/>
      <c r="M387" s="4"/>
    </row>
    <row r="388" spans="10:13" ht="12.75" x14ac:dyDescent="0.2">
      <c r="J388" s="4"/>
      <c r="M388" s="4"/>
    </row>
    <row r="389" spans="10:13" ht="12.75" x14ac:dyDescent="0.2">
      <c r="J389" s="4"/>
      <c r="M389" s="4"/>
    </row>
    <row r="390" spans="10:13" ht="12.75" x14ac:dyDescent="0.2">
      <c r="J390" s="4"/>
      <c r="M390" s="4"/>
    </row>
    <row r="391" spans="10:13" ht="12.75" x14ac:dyDescent="0.2">
      <c r="J391" s="4"/>
      <c r="M391" s="4"/>
    </row>
    <row r="392" spans="10:13" ht="12.75" x14ac:dyDescent="0.2">
      <c r="J392" s="4"/>
      <c r="M392" s="4"/>
    </row>
    <row r="393" spans="10:13" ht="12.75" x14ac:dyDescent="0.2">
      <c r="J393" s="4"/>
      <c r="M393" s="4"/>
    </row>
    <row r="394" spans="10:13" ht="12.75" x14ac:dyDescent="0.2">
      <c r="J394" s="4"/>
      <c r="M394" s="4"/>
    </row>
    <row r="395" spans="10:13" ht="12.75" x14ac:dyDescent="0.2">
      <c r="J395" s="4"/>
      <c r="M395" s="4"/>
    </row>
    <row r="396" spans="10:13" ht="12.75" x14ac:dyDescent="0.2">
      <c r="J396" s="4"/>
      <c r="M396" s="4"/>
    </row>
    <row r="397" spans="10:13" ht="12.75" x14ac:dyDescent="0.2">
      <c r="J397" s="4"/>
      <c r="M397" s="4"/>
    </row>
    <row r="398" spans="10:13" ht="12.75" x14ac:dyDescent="0.2">
      <c r="J398" s="4"/>
      <c r="M398" s="4"/>
    </row>
    <row r="399" spans="10:13" ht="12.75" x14ac:dyDescent="0.2">
      <c r="J399" s="4"/>
      <c r="M399" s="4"/>
    </row>
    <row r="400" spans="10:13" ht="12.75" x14ac:dyDescent="0.2">
      <c r="J400" s="4"/>
      <c r="M400" s="4"/>
    </row>
    <row r="401" spans="10:13" ht="12.75" x14ac:dyDescent="0.2">
      <c r="J401" s="4"/>
      <c r="M401" s="4"/>
    </row>
    <row r="402" spans="10:13" ht="12.75" x14ac:dyDescent="0.2">
      <c r="J402" s="4"/>
      <c r="M402" s="4"/>
    </row>
    <row r="403" spans="10:13" ht="12.75" x14ac:dyDescent="0.2">
      <c r="J403" s="4"/>
      <c r="M403" s="4"/>
    </row>
    <row r="404" spans="10:13" ht="12.75" x14ac:dyDescent="0.2">
      <c r="J404" s="4"/>
      <c r="M404" s="4"/>
    </row>
    <row r="405" spans="10:13" ht="12.75" x14ac:dyDescent="0.2">
      <c r="J405" s="4"/>
      <c r="M405" s="4"/>
    </row>
    <row r="406" spans="10:13" ht="12.75" x14ac:dyDescent="0.2">
      <c r="J406" s="4"/>
      <c r="M406" s="4"/>
    </row>
    <row r="407" spans="10:13" ht="12.75" x14ac:dyDescent="0.2">
      <c r="J407" s="4"/>
      <c r="M407" s="4"/>
    </row>
    <row r="408" spans="10:13" ht="12.75" x14ac:dyDescent="0.2">
      <c r="J408" s="4"/>
      <c r="M408" s="4"/>
    </row>
    <row r="409" spans="10:13" ht="12.75" x14ac:dyDescent="0.2">
      <c r="J409" s="4"/>
      <c r="M409" s="4"/>
    </row>
    <row r="410" spans="10:13" ht="12.75" x14ac:dyDescent="0.2">
      <c r="J410" s="4"/>
      <c r="M410" s="4"/>
    </row>
    <row r="411" spans="10:13" ht="12.75" x14ac:dyDescent="0.2">
      <c r="J411" s="4"/>
      <c r="M411" s="4"/>
    </row>
    <row r="412" spans="10:13" ht="12.75" x14ac:dyDescent="0.2">
      <c r="J412" s="4"/>
      <c r="M412" s="4"/>
    </row>
    <row r="413" spans="10:13" ht="12.75" x14ac:dyDescent="0.2">
      <c r="J413" s="4"/>
      <c r="M413" s="4"/>
    </row>
    <row r="414" spans="10:13" ht="12.75" x14ac:dyDescent="0.2">
      <c r="J414" s="4"/>
      <c r="M414" s="4"/>
    </row>
    <row r="415" spans="10:13" ht="12.75" x14ac:dyDescent="0.2">
      <c r="J415" s="4"/>
      <c r="M415" s="4"/>
    </row>
    <row r="416" spans="10:13" ht="12.75" x14ac:dyDescent="0.2">
      <c r="J416" s="4"/>
      <c r="M416" s="4"/>
    </row>
    <row r="417" spans="10:13" ht="12.75" x14ac:dyDescent="0.2">
      <c r="J417" s="4"/>
      <c r="M417" s="4"/>
    </row>
    <row r="418" spans="10:13" ht="12.75" x14ac:dyDescent="0.2">
      <c r="J418" s="4"/>
      <c r="M418" s="4"/>
    </row>
    <row r="419" spans="10:13" ht="12.75" x14ac:dyDescent="0.2">
      <c r="J419" s="4"/>
      <c r="M419" s="4"/>
    </row>
    <row r="420" spans="10:13" ht="12.75" x14ac:dyDescent="0.2">
      <c r="J420" s="4"/>
      <c r="M420" s="4"/>
    </row>
    <row r="421" spans="10:13" ht="12.75" x14ac:dyDescent="0.2">
      <c r="J421" s="4"/>
      <c r="M421" s="4"/>
    </row>
    <row r="422" spans="10:13" ht="12.75" x14ac:dyDescent="0.2">
      <c r="J422" s="4"/>
      <c r="M422" s="4"/>
    </row>
    <row r="423" spans="10:13" ht="12.75" x14ac:dyDescent="0.2">
      <c r="J423" s="4"/>
      <c r="M423" s="4"/>
    </row>
    <row r="424" spans="10:13" ht="12.75" x14ac:dyDescent="0.2">
      <c r="J424" s="4"/>
      <c r="M424" s="4"/>
    </row>
    <row r="425" spans="10:13" ht="12.75" x14ac:dyDescent="0.2">
      <c r="J425" s="4"/>
      <c r="M425" s="4"/>
    </row>
    <row r="426" spans="10:13" ht="12.75" x14ac:dyDescent="0.2">
      <c r="J426" s="4"/>
      <c r="M426" s="4"/>
    </row>
    <row r="427" spans="10:13" ht="12.75" x14ac:dyDescent="0.2">
      <c r="J427" s="4"/>
      <c r="M427" s="4"/>
    </row>
    <row r="428" spans="10:13" ht="12.75" x14ac:dyDescent="0.2">
      <c r="J428" s="4"/>
      <c r="M428" s="4"/>
    </row>
    <row r="429" spans="10:13" ht="12.75" x14ac:dyDescent="0.2">
      <c r="J429" s="4"/>
      <c r="M429" s="4"/>
    </row>
    <row r="430" spans="10:13" ht="12.75" x14ac:dyDescent="0.2">
      <c r="J430" s="4"/>
      <c r="M430" s="4"/>
    </row>
    <row r="431" spans="10:13" ht="12.75" x14ac:dyDescent="0.2">
      <c r="J431" s="4"/>
      <c r="M431" s="4"/>
    </row>
    <row r="432" spans="10:13" ht="12.75" x14ac:dyDescent="0.2">
      <c r="J432" s="4"/>
      <c r="M432" s="4"/>
    </row>
    <row r="433" spans="10:13" ht="12.75" x14ac:dyDescent="0.2">
      <c r="J433" s="4"/>
      <c r="M433" s="4"/>
    </row>
    <row r="434" spans="10:13" ht="12.75" x14ac:dyDescent="0.2">
      <c r="J434" s="4"/>
      <c r="M434" s="4"/>
    </row>
    <row r="435" spans="10:13" ht="12.75" x14ac:dyDescent="0.2">
      <c r="J435" s="4"/>
      <c r="M435" s="4"/>
    </row>
    <row r="436" spans="10:13" ht="12.75" x14ac:dyDescent="0.2">
      <c r="J436" s="4"/>
      <c r="M436" s="4"/>
    </row>
    <row r="437" spans="10:13" ht="12.75" x14ac:dyDescent="0.2">
      <c r="J437" s="4"/>
      <c r="M437" s="4"/>
    </row>
    <row r="438" spans="10:13" ht="12.75" x14ac:dyDescent="0.2">
      <c r="J438" s="4"/>
      <c r="M438" s="4"/>
    </row>
    <row r="439" spans="10:13" ht="12.75" x14ac:dyDescent="0.2">
      <c r="J439" s="4"/>
      <c r="M439" s="4"/>
    </row>
    <row r="440" spans="10:13" ht="12.75" x14ac:dyDescent="0.2">
      <c r="J440" s="4"/>
      <c r="M440" s="4"/>
    </row>
    <row r="441" spans="10:13" ht="12.75" x14ac:dyDescent="0.2">
      <c r="J441" s="4"/>
      <c r="M441" s="4"/>
    </row>
    <row r="442" spans="10:13" ht="12.75" x14ac:dyDescent="0.2">
      <c r="J442" s="4"/>
      <c r="M442" s="4"/>
    </row>
    <row r="443" spans="10:13" ht="12.75" x14ac:dyDescent="0.2">
      <c r="J443" s="4"/>
      <c r="M443" s="4"/>
    </row>
    <row r="444" spans="10:13" ht="12.75" x14ac:dyDescent="0.2">
      <c r="J444" s="4"/>
      <c r="M444" s="4"/>
    </row>
    <row r="445" spans="10:13" ht="12.75" x14ac:dyDescent="0.2">
      <c r="J445" s="4"/>
      <c r="M445" s="4"/>
    </row>
    <row r="446" spans="10:13" ht="12.75" x14ac:dyDescent="0.2">
      <c r="J446" s="4"/>
      <c r="M446" s="4"/>
    </row>
    <row r="447" spans="10:13" ht="12.75" x14ac:dyDescent="0.2">
      <c r="J447" s="4"/>
      <c r="M447" s="4"/>
    </row>
    <row r="448" spans="10:13" ht="12.75" x14ac:dyDescent="0.2">
      <c r="J448" s="4"/>
      <c r="M448" s="4"/>
    </row>
    <row r="449" spans="10:13" ht="12.75" x14ac:dyDescent="0.2">
      <c r="J449" s="4"/>
      <c r="M449" s="4"/>
    </row>
    <row r="450" spans="10:13" ht="12.75" x14ac:dyDescent="0.2">
      <c r="J450" s="4"/>
      <c r="M450" s="4"/>
    </row>
    <row r="451" spans="10:13" ht="12.75" x14ac:dyDescent="0.2">
      <c r="J451" s="4"/>
      <c r="M451" s="4"/>
    </row>
    <row r="452" spans="10:13" ht="12.75" x14ac:dyDescent="0.2">
      <c r="J452" s="4"/>
      <c r="M452" s="4"/>
    </row>
    <row r="453" spans="10:13" ht="12.75" x14ac:dyDescent="0.2">
      <c r="J453" s="4"/>
      <c r="M453" s="4"/>
    </row>
    <row r="454" spans="10:13" ht="12.75" x14ac:dyDescent="0.2">
      <c r="J454" s="4"/>
      <c r="M454" s="4"/>
    </row>
    <row r="455" spans="10:13" ht="12.75" x14ac:dyDescent="0.2">
      <c r="J455" s="4"/>
      <c r="M455" s="4"/>
    </row>
    <row r="456" spans="10:13" ht="12.75" x14ac:dyDescent="0.2">
      <c r="J456" s="4"/>
      <c r="M456" s="4"/>
    </row>
    <row r="457" spans="10:13" ht="12.75" x14ac:dyDescent="0.2">
      <c r="J457" s="4"/>
      <c r="M457" s="4"/>
    </row>
    <row r="458" spans="10:13" ht="12.75" x14ac:dyDescent="0.2">
      <c r="J458" s="4"/>
      <c r="M458" s="4"/>
    </row>
    <row r="459" spans="10:13" ht="12.75" x14ac:dyDescent="0.2">
      <c r="J459" s="4"/>
      <c r="M459" s="4"/>
    </row>
    <row r="460" spans="10:13" ht="12.75" x14ac:dyDescent="0.2">
      <c r="J460" s="4"/>
      <c r="M460" s="4"/>
    </row>
    <row r="461" spans="10:13" ht="12.75" x14ac:dyDescent="0.2">
      <c r="J461" s="4"/>
      <c r="M461" s="4"/>
    </row>
    <row r="462" spans="10:13" ht="12.75" x14ac:dyDescent="0.2">
      <c r="J462" s="4"/>
      <c r="M462" s="4"/>
    </row>
    <row r="463" spans="10:13" ht="12.75" x14ac:dyDescent="0.2">
      <c r="J463" s="4"/>
      <c r="M463" s="4"/>
    </row>
    <row r="464" spans="10:13" ht="12.75" x14ac:dyDescent="0.2">
      <c r="J464" s="4"/>
      <c r="M464" s="4"/>
    </row>
    <row r="465" spans="10:13" ht="12.75" x14ac:dyDescent="0.2">
      <c r="J465" s="4"/>
      <c r="M465" s="4"/>
    </row>
    <row r="466" spans="10:13" ht="12.75" x14ac:dyDescent="0.2">
      <c r="J466" s="4"/>
      <c r="M466" s="4"/>
    </row>
    <row r="467" spans="10:13" ht="12.75" x14ac:dyDescent="0.2">
      <c r="J467" s="4"/>
      <c r="M467" s="4"/>
    </row>
    <row r="468" spans="10:13" ht="12.75" x14ac:dyDescent="0.2">
      <c r="J468" s="4"/>
      <c r="M468" s="4"/>
    </row>
    <row r="469" spans="10:13" ht="12.75" x14ac:dyDescent="0.2">
      <c r="J469" s="4"/>
      <c r="M469" s="4"/>
    </row>
    <row r="470" spans="10:13" ht="12.75" x14ac:dyDescent="0.2">
      <c r="J470" s="4"/>
      <c r="M470" s="4"/>
    </row>
    <row r="471" spans="10:13" ht="12.75" x14ac:dyDescent="0.2">
      <c r="J471" s="4"/>
      <c r="M471" s="4"/>
    </row>
    <row r="472" spans="10:13" ht="12.75" x14ac:dyDescent="0.2">
      <c r="J472" s="4"/>
      <c r="M472" s="4"/>
    </row>
    <row r="473" spans="10:13" ht="12.75" x14ac:dyDescent="0.2">
      <c r="J473" s="4"/>
      <c r="M473" s="4"/>
    </row>
    <row r="474" spans="10:13" ht="12.75" x14ac:dyDescent="0.2">
      <c r="J474" s="4"/>
      <c r="M474" s="4"/>
    </row>
    <row r="475" spans="10:13" ht="12.75" x14ac:dyDescent="0.2">
      <c r="J475" s="4"/>
      <c r="M475" s="4"/>
    </row>
    <row r="476" spans="10:13" ht="12.75" x14ac:dyDescent="0.2">
      <c r="J476" s="4"/>
      <c r="M476" s="4"/>
    </row>
    <row r="477" spans="10:13" ht="12.75" x14ac:dyDescent="0.2">
      <c r="J477" s="4"/>
      <c r="M477" s="4"/>
    </row>
    <row r="478" spans="10:13" ht="12.75" x14ac:dyDescent="0.2">
      <c r="J478" s="4"/>
      <c r="M478" s="4"/>
    </row>
    <row r="479" spans="10:13" ht="12.75" x14ac:dyDescent="0.2">
      <c r="J479" s="4"/>
      <c r="M479" s="4"/>
    </row>
    <row r="480" spans="10:13" ht="12.75" x14ac:dyDescent="0.2">
      <c r="J480" s="4"/>
      <c r="M480" s="4"/>
    </row>
    <row r="481" spans="10:13" ht="12.75" x14ac:dyDescent="0.2">
      <c r="J481" s="4"/>
      <c r="M481" s="4"/>
    </row>
    <row r="482" spans="10:13" ht="12.75" x14ac:dyDescent="0.2">
      <c r="J482" s="4"/>
      <c r="M482" s="4"/>
    </row>
    <row r="483" spans="10:13" ht="12.75" x14ac:dyDescent="0.2">
      <c r="J483" s="4"/>
      <c r="M483" s="4"/>
    </row>
    <row r="484" spans="10:13" ht="12.75" x14ac:dyDescent="0.2">
      <c r="J484" s="4"/>
      <c r="M484" s="4"/>
    </row>
    <row r="485" spans="10:13" ht="12.75" x14ac:dyDescent="0.2">
      <c r="J485" s="4"/>
      <c r="M485" s="4"/>
    </row>
    <row r="486" spans="10:13" ht="12.75" x14ac:dyDescent="0.2">
      <c r="J486" s="4"/>
      <c r="M486" s="4"/>
    </row>
    <row r="487" spans="10:13" ht="12.75" x14ac:dyDescent="0.2">
      <c r="J487" s="4"/>
      <c r="M487" s="4"/>
    </row>
    <row r="488" spans="10:13" ht="12.75" x14ac:dyDescent="0.2">
      <c r="J488" s="4"/>
      <c r="M488" s="4"/>
    </row>
    <row r="489" spans="10:13" ht="12.75" x14ac:dyDescent="0.2">
      <c r="J489" s="4"/>
      <c r="M489" s="4"/>
    </row>
    <row r="490" spans="10:13" ht="12.75" x14ac:dyDescent="0.2">
      <c r="J490" s="4"/>
      <c r="M490" s="4"/>
    </row>
    <row r="491" spans="10:13" ht="12.75" x14ac:dyDescent="0.2">
      <c r="J491" s="4"/>
      <c r="M491" s="4"/>
    </row>
    <row r="492" spans="10:13" ht="12.75" x14ac:dyDescent="0.2">
      <c r="J492" s="4"/>
      <c r="M492" s="4"/>
    </row>
    <row r="493" spans="10:13" ht="12.75" x14ac:dyDescent="0.2">
      <c r="J493" s="4"/>
      <c r="M493" s="4"/>
    </row>
    <row r="494" spans="10:13" ht="12.75" x14ac:dyDescent="0.2">
      <c r="J494" s="4"/>
      <c r="M494" s="4"/>
    </row>
    <row r="495" spans="10:13" ht="12.75" x14ac:dyDescent="0.2">
      <c r="J495" s="4"/>
      <c r="M495" s="4"/>
    </row>
    <row r="496" spans="10:13" ht="12.75" x14ac:dyDescent="0.2">
      <c r="J496" s="4"/>
      <c r="M496" s="4"/>
    </row>
    <row r="497" spans="10:13" ht="12.75" x14ac:dyDescent="0.2">
      <c r="J497" s="4"/>
      <c r="M497" s="4"/>
    </row>
    <row r="498" spans="10:13" ht="12.75" x14ac:dyDescent="0.2">
      <c r="J498" s="4"/>
      <c r="M498" s="4"/>
    </row>
    <row r="499" spans="10:13" ht="12.75" x14ac:dyDescent="0.2">
      <c r="J499" s="4"/>
      <c r="M499" s="4"/>
    </row>
    <row r="500" spans="10:13" ht="12.75" x14ac:dyDescent="0.2">
      <c r="J500" s="4"/>
      <c r="M500" s="4"/>
    </row>
    <row r="501" spans="10:13" ht="12.75" x14ac:dyDescent="0.2">
      <c r="J501" s="4"/>
      <c r="M501" s="4"/>
    </row>
    <row r="502" spans="10:13" ht="12.75" x14ac:dyDescent="0.2">
      <c r="J502" s="4"/>
      <c r="M502" s="4"/>
    </row>
    <row r="503" spans="10:13" ht="12.75" x14ac:dyDescent="0.2">
      <c r="J503" s="4"/>
      <c r="M503" s="4"/>
    </row>
    <row r="504" spans="10:13" ht="12.75" x14ac:dyDescent="0.2">
      <c r="J504" s="4"/>
      <c r="M504" s="4"/>
    </row>
    <row r="505" spans="10:13" ht="12.75" x14ac:dyDescent="0.2">
      <c r="J505" s="4"/>
      <c r="M505" s="4"/>
    </row>
    <row r="506" spans="10:13" ht="12.75" x14ac:dyDescent="0.2">
      <c r="J506" s="4"/>
      <c r="M506" s="4"/>
    </row>
    <row r="507" spans="10:13" ht="12.75" x14ac:dyDescent="0.2">
      <c r="J507" s="4"/>
      <c r="M507" s="4"/>
    </row>
    <row r="508" spans="10:13" ht="12.75" x14ac:dyDescent="0.2">
      <c r="J508" s="4"/>
      <c r="M508" s="4"/>
    </row>
    <row r="509" spans="10:13" ht="12.75" x14ac:dyDescent="0.2">
      <c r="J509" s="4"/>
      <c r="M509" s="4"/>
    </row>
    <row r="510" spans="10:13" ht="12.75" x14ac:dyDescent="0.2">
      <c r="J510" s="4"/>
      <c r="M510" s="4"/>
    </row>
    <row r="511" spans="10:13" ht="12.75" x14ac:dyDescent="0.2">
      <c r="J511" s="4"/>
      <c r="M511" s="4"/>
    </row>
    <row r="512" spans="10:13" ht="12.75" x14ac:dyDescent="0.2">
      <c r="J512" s="4"/>
      <c r="M512" s="4"/>
    </row>
    <row r="513" spans="10:13" ht="12.75" x14ac:dyDescent="0.2">
      <c r="J513" s="4"/>
      <c r="M513" s="4"/>
    </row>
    <row r="514" spans="10:13" ht="12.75" x14ac:dyDescent="0.2">
      <c r="J514" s="4"/>
      <c r="M514" s="4"/>
    </row>
    <row r="515" spans="10:13" ht="12.75" x14ac:dyDescent="0.2">
      <c r="J515" s="4"/>
      <c r="M515" s="4"/>
    </row>
    <row r="516" spans="10:13" ht="12.75" x14ac:dyDescent="0.2">
      <c r="J516" s="4"/>
      <c r="M516" s="4"/>
    </row>
    <row r="517" spans="10:13" ht="12.75" x14ac:dyDescent="0.2">
      <c r="J517" s="4"/>
      <c r="M517" s="4"/>
    </row>
    <row r="518" spans="10:13" ht="12.75" x14ac:dyDescent="0.2">
      <c r="J518" s="4"/>
      <c r="M518" s="4"/>
    </row>
    <row r="519" spans="10:13" ht="12.75" x14ac:dyDescent="0.2">
      <c r="J519" s="4"/>
      <c r="M519" s="4"/>
    </row>
    <row r="520" spans="10:13" ht="12.75" x14ac:dyDescent="0.2">
      <c r="J520" s="4"/>
      <c r="M520" s="4"/>
    </row>
    <row r="521" spans="10:13" ht="12.75" x14ac:dyDescent="0.2">
      <c r="J521" s="4"/>
      <c r="M521" s="4"/>
    </row>
    <row r="522" spans="10:13" ht="12.75" x14ac:dyDescent="0.2">
      <c r="J522" s="4"/>
      <c r="M522" s="4"/>
    </row>
    <row r="523" spans="10:13" ht="12.75" x14ac:dyDescent="0.2">
      <c r="J523" s="4"/>
      <c r="M523" s="4"/>
    </row>
    <row r="524" spans="10:13" ht="12.75" x14ac:dyDescent="0.2">
      <c r="J524" s="4"/>
      <c r="M524" s="4"/>
    </row>
    <row r="525" spans="10:13" ht="12.75" x14ac:dyDescent="0.2">
      <c r="J525" s="4"/>
      <c r="M525" s="4"/>
    </row>
    <row r="526" spans="10:13" ht="12.75" x14ac:dyDescent="0.2">
      <c r="J526" s="4"/>
      <c r="M526" s="4"/>
    </row>
    <row r="527" spans="10:13" ht="12.75" x14ac:dyDescent="0.2">
      <c r="J527" s="4"/>
      <c r="M527" s="4"/>
    </row>
    <row r="528" spans="10:13" ht="12.75" x14ac:dyDescent="0.2">
      <c r="J528" s="4"/>
      <c r="M528" s="4"/>
    </row>
    <row r="529" spans="10:13" ht="12.75" x14ac:dyDescent="0.2">
      <c r="J529" s="4"/>
      <c r="M529" s="4"/>
    </row>
    <row r="530" spans="10:13" ht="12.75" x14ac:dyDescent="0.2">
      <c r="J530" s="4"/>
      <c r="M530" s="4"/>
    </row>
    <row r="531" spans="10:13" ht="12.75" x14ac:dyDescent="0.2">
      <c r="J531" s="4"/>
      <c r="M531" s="4"/>
    </row>
    <row r="532" spans="10:13" ht="12.75" x14ac:dyDescent="0.2">
      <c r="J532" s="4"/>
      <c r="M532" s="4"/>
    </row>
    <row r="533" spans="10:13" ht="12.75" x14ac:dyDescent="0.2">
      <c r="J533" s="4"/>
      <c r="M533" s="4"/>
    </row>
    <row r="534" spans="10:13" ht="12.75" x14ac:dyDescent="0.2">
      <c r="J534" s="4"/>
      <c r="M534" s="4"/>
    </row>
    <row r="535" spans="10:13" ht="12.75" x14ac:dyDescent="0.2">
      <c r="J535" s="4"/>
      <c r="M535" s="4"/>
    </row>
    <row r="536" spans="10:13" ht="12.75" x14ac:dyDescent="0.2">
      <c r="J536" s="4"/>
      <c r="M536" s="4"/>
    </row>
    <row r="537" spans="10:13" ht="12.75" x14ac:dyDescent="0.2">
      <c r="J537" s="4"/>
      <c r="M537" s="4"/>
    </row>
    <row r="538" spans="10:13" ht="12.75" x14ac:dyDescent="0.2">
      <c r="J538" s="4"/>
      <c r="M538" s="4"/>
    </row>
    <row r="539" spans="10:13" ht="12.75" x14ac:dyDescent="0.2">
      <c r="J539" s="4"/>
      <c r="M539" s="4"/>
    </row>
    <row r="540" spans="10:13" ht="12.75" x14ac:dyDescent="0.2">
      <c r="J540" s="4"/>
      <c r="M540" s="4"/>
    </row>
    <row r="541" spans="10:13" ht="12.75" x14ac:dyDescent="0.2">
      <c r="J541" s="4"/>
      <c r="M541" s="4"/>
    </row>
    <row r="542" spans="10:13" ht="12.75" x14ac:dyDescent="0.2">
      <c r="J542" s="4"/>
      <c r="M542" s="4"/>
    </row>
    <row r="543" spans="10:13" ht="12.75" x14ac:dyDescent="0.2">
      <c r="J543" s="4"/>
      <c r="M543" s="4"/>
    </row>
    <row r="544" spans="10:13" ht="12.75" x14ac:dyDescent="0.2">
      <c r="J544" s="4"/>
      <c r="M544" s="4"/>
    </row>
    <row r="545" spans="10:13" ht="12.75" x14ac:dyDescent="0.2">
      <c r="J545" s="4"/>
      <c r="M545" s="4"/>
    </row>
    <row r="546" spans="10:13" ht="12.75" x14ac:dyDescent="0.2">
      <c r="J546" s="4"/>
      <c r="M546" s="4"/>
    </row>
    <row r="547" spans="10:13" ht="12.75" x14ac:dyDescent="0.2">
      <c r="J547" s="4"/>
      <c r="M547" s="4"/>
    </row>
    <row r="548" spans="10:13" ht="12.75" x14ac:dyDescent="0.2">
      <c r="J548" s="4"/>
      <c r="M548" s="4"/>
    </row>
    <row r="549" spans="10:13" ht="12.75" x14ac:dyDescent="0.2">
      <c r="J549" s="4"/>
      <c r="M549" s="4"/>
    </row>
    <row r="550" spans="10:13" ht="12.75" x14ac:dyDescent="0.2">
      <c r="J550" s="4"/>
      <c r="M550" s="4"/>
    </row>
    <row r="551" spans="10:13" ht="12.75" x14ac:dyDescent="0.2">
      <c r="J551" s="4"/>
      <c r="M551" s="4"/>
    </row>
    <row r="552" spans="10:13" ht="12.75" x14ac:dyDescent="0.2">
      <c r="J552" s="4"/>
      <c r="M552" s="4"/>
    </row>
    <row r="553" spans="10:13" ht="12.75" x14ac:dyDescent="0.2">
      <c r="J553" s="4"/>
      <c r="M553" s="4"/>
    </row>
    <row r="554" spans="10:13" ht="12.75" x14ac:dyDescent="0.2">
      <c r="J554" s="4"/>
      <c r="M554" s="4"/>
    </row>
    <row r="555" spans="10:13" ht="12.75" x14ac:dyDescent="0.2">
      <c r="J555" s="4"/>
      <c r="M555" s="4"/>
    </row>
    <row r="556" spans="10:13" ht="12.75" x14ac:dyDescent="0.2">
      <c r="J556" s="4"/>
      <c r="M556" s="4"/>
    </row>
    <row r="557" spans="10:13" ht="12.75" x14ac:dyDescent="0.2">
      <c r="J557" s="4"/>
      <c r="M557" s="4"/>
    </row>
    <row r="558" spans="10:13" ht="12.75" x14ac:dyDescent="0.2">
      <c r="J558" s="4"/>
      <c r="M558" s="4"/>
    </row>
    <row r="559" spans="10:13" ht="12.75" x14ac:dyDescent="0.2">
      <c r="J559" s="4"/>
      <c r="M559" s="4"/>
    </row>
    <row r="560" spans="10:13" ht="12.75" x14ac:dyDescent="0.2">
      <c r="J560" s="4"/>
      <c r="M560" s="4"/>
    </row>
    <row r="561" spans="10:13" ht="12.75" x14ac:dyDescent="0.2">
      <c r="J561" s="4"/>
      <c r="M561" s="4"/>
    </row>
    <row r="562" spans="10:13" ht="12.75" x14ac:dyDescent="0.2">
      <c r="J562" s="4"/>
      <c r="M562" s="4"/>
    </row>
    <row r="563" spans="10:13" ht="12.75" x14ac:dyDescent="0.2">
      <c r="J563" s="4"/>
      <c r="M563" s="4"/>
    </row>
    <row r="564" spans="10:13" ht="12.75" x14ac:dyDescent="0.2">
      <c r="J564" s="4"/>
      <c r="M564" s="4"/>
    </row>
    <row r="565" spans="10:13" ht="12.75" x14ac:dyDescent="0.2">
      <c r="J565" s="4"/>
      <c r="M565" s="4"/>
    </row>
    <row r="566" spans="10:13" ht="12.75" x14ac:dyDescent="0.2">
      <c r="J566" s="4"/>
      <c r="M566" s="4"/>
    </row>
    <row r="567" spans="10:13" ht="12.75" x14ac:dyDescent="0.2">
      <c r="J567" s="4"/>
      <c r="M567" s="4"/>
    </row>
    <row r="568" spans="10:13" ht="12.75" x14ac:dyDescent="0.2">
      <c r="J568" s="4"/>
      <c r="M568" s="4"/>
    </row>
    <row r="569" spans="10:13" ht="12.75" x14ac:dyDescent="0.2">
      <c r="J569" s="4"/>
      <c r="M569" s="4"/>
    </row>
    <row r="570" spans="10:13" ht="12.75" x14ac:dyDescent="0.2">
      <c r="J570" s="4"/>
      <c r="M570" s="4"/>
    </row>
    <row r="571" spans="10:13" ht="12.75" x14ac:dyDescent="0.2">
      <c r="J571" s="4"/>
      <c r="M571" s="4"/>
    </row>
    <row r="572" spans="10:13" ht="12.75" x14ac:dyDescent="0.2">
      <c r="J572" s="4"/>
      <c r="M572" s="4"/>
    </row>
    <row r="573" spans="10:13" ht="12.75" x14ac:dyDescent="0.2">
      <c r="J573" s="4"/>
      <c r="M573" s="4"/>
    </row>
    <row r="574" spans="10:13" ht="12.75" x14ac:dyDescent="0.2">
      <c r="J574" s="4"/>
      <c r="M574" s="4"/>
    </row>
    <row r="575" spans="10:13" ht="12.75" x14ac:dyDescent="0.2">
      <c r="J575" s="4"/>
      <c r="M575" s="4"/>
    </row>
    <row r="576" spans="10:13" ht="12.75" x14ac:dyDescent="0.2">
      <c r="J576" s="4"/>
      <c r="M576" s="4"/>
    </row>
    <row r="577" spans="10:13" ht="12.75" x14ac:dyDescent="0.2">
      <c r="J577" s="4"/>
      <c r="M577" s="4"/>
    </row>
    <row r="578" spans="10:13" ht="12.75" x14ac:dyDescent="0.2">
      <c r="J578" s="4"/>
      <c r="M578" s="4"/>
    </row>
    <row r="579" spans="10:13" ht="12.75" x14ac:dyDescent="0.2">
      <c r="J579" s="4"/>
      <c r="M579" s="4"/>
    </row>
    <row r="580" spans="10:13" ht="12.75" x14ac:dyDescent="0.2">
      <c r="J580" s="4"/>
      <c r="M580" s="4"/>
    </row>
    <row r="581" spans="10:13" ht="12.75" x14ac:dyDescent="0.2">
      <c r="J581" s="4"/>
      <c r="M581" s="4"/>
    </row>
    <row r="582" spans="10:13" ht="12.75" x14ac:dyDescent="0.2">
      <c r="J582" s="4"/>
      <c r="M582" s="4"/>
    </row>
    <row r="583" spans="10:13" ht="12.75" x14ac:dyDescent="0.2">
      <c r="J583" s="4"/>
      <c r="M583" s="4"/>
    </row>
    <row r="584" spans="10:13" ht="12.75" x14ac:dyDescent="0.2">
      <c r="J584" s="4"/>
      <c r="M584" s="4"/>
    </row>
    <row r="585" spans="10:13" ht="12.75" x14ac:dyDescent="0.2">
      <c r="J585" s="4"/>
      <c r="M585" s="4"/>
    </row>
    <row r="586" spans="10:13" ht="12.75" x14ac:dyDescent="0.2">
      <c r="J586" s="4"/>
      <c r="M586" s="4"/>
    </row>
    <row r="587" spans="10:13" ht="12.75" x14ac:dyDescent="0.2">
      <c r="J587" s="4"/>
      <c r="M587" s="4"/>
    </row>
    <row r="588" spans="10:13" ht="12.75" x14ac:dyDescent="0.2">
      <c r="J588" s="4"/>
      <c r="M588" s="4"/>
    </row>
    <row r="589" spans="10:13" ht="12.75" x14ac:dyDescent="0.2">
      <c r="J589" s="4"/>
      <c r="M589" s="4"/>
    </row>
    <row r="590" spans="10:13" ht="12.75" x14ac:dyDescent="0.2">
      <c r="J590" s="4"/>
      <c r="M590" s="4"/>
    </row>
    <row r="591" spans="10:13" ht="12.75" x14ac:dyDescent="0.2">
      <c r="J591" s="4"/>
      <c r="M591" s="4"/>
    </row>
    <row r="592" spans="10:13" ht="12.75" x14ac:dyDescent="0.2">
      <c r="J592" s="4"/>
      <c r="M592" s="4"/>
    </row>
    <row r="593" spans="10:13" ht="12.75" x14ac:dyDescent="0.2">
      <c r="J593" s="4"/>
      <c r="M593" s="4"/>
    </row>
    <row r="594" spans="10:13" ht="12.75" x14ac:dyDescent="0.2">
      <c r="J594" s="4"/>
      <c r="M594" s="4"/>
    </row>
    <row r="595" spans="10:13" ht="12.75" x14ac:dyDescent="0.2">
      <c r="J595" s="4"/>
      <c r="M595" s="4"/>
    </row>
    <row r="596" spans="10:13" ht="12.75" x14ac:dyDescent="0.2">
      <c r="J596" s="4"/>
      <c r="M596" s="4"/>
    </row>
    <row r="597" spans="10:13" ht="12.75" x14ac:dyDescent="0.2">
      <c r="J597" s="4"/>
      <c r="M597" s="4"/>
    </row>
    <row r="598" spans="10:13" ht="12.75" x14ac:dyDescent="0.2">
      <c r="J598" s="4"/>
      <c r="M598" s="4"/>
    </row>
    <row r="599" spans="10:13" ht="12.75" x14ac:dyDescent="0.2">
      <c r="J599" s="4"/>
      <c r="M599" s="4"/>
    </row>
    <row r="600" spans="10:13" ht="12.75" x14ac:dyDescent="0.2">
      <c r="J600" s="4"/>
      <c r="M600" s="4"/>
    </row>
    <row r="601" spans="10:13" ht="12.75" x14ac:dyDescent="0.2">
      <c r="J601" s="4"/>
      <c r="M601" s="4"/>
    </row>
    <row r="602" spans="10:13" ht="12.75" x14ac:dyDescent="0.2">
      <c r="J602" s="4"/>
      <c r="M602" s="4"/>
    </row>
    <row r="603" spans="10:13" ht="12.75" x14ac:dyDescent="0.2">
      <c r="J603" s="4"/>
      <c r="M603" s="4"/>
    </row>
    <row r="604" spans="10:13" ht="12.75" x14ac:dyDescent="0.2">
      <c r="J604" s="4"/>
      <c r="M604" s="4"/>
    </row>
    <row r="605" spans="10:13" ht="12.75" x14ac:dyDescent="0.2">
      <c r="J605" s="4"/>
      <c r="M605" s="4"/>
    </row>
    <row r="606" spans="10:13" ht="12.75" x14ac:dyDescent="0.2">
      <c r="J606" s="4"/>
      <c r="M606" s="4"/>
    </row>
    <row r="607" spans="10:13" ht="12.75" x14ac:dyDescent="0.2">
      <c r="J607" s="4"/>
      <c r="M607" s="4"/>
    </row>
    <row r="608" spans="10:13" ht="12.75" x14ac:dyDescent="0.2">
      <c r="J608" s="4"/>
      <c r="M608" s="4"/>
    </row>
    <row r="609" spans="10:13" ht="12.75" x14ac:dyDescent="0.2">
      <c r="J609" s="4"/>
      <c r="M609" s="4"/>
    </row>
    <row r="610" spans="10:13" ht="12.75" x14ac:dyDescent="0.2">
      <c r="J610" s="4"/>
      <c r="M610" s="4"/>
    </row>
    <row r="611" spans="10:13" ht="12.75" x14ac:dyDescent="0.2">
      <c r="J611" s="4"/>
      <c r="M611" s="4"/>
    </row>
    <row r="612" spans="10:13" ht="12.75" x14ac:dyDescent="0.2">
      <c r="J612" s="4"/>
      <c r="M612" s="4"/>
    </row>
    <row r="613" spans="10:13" ht="12.75" x14ac:dyDescent="0.2">
      <c r="J613" s="4"/>
      <c r="M613" s="4"/>
    </row>
    <row r="614" spans="10:13" ht="12.75" x14ac:dyDescent="0.2">
      <c r="J614" s="4"/>
      <c r="M614" s="4"/>
    </row>
    <row r="615" spans="10:13" ht="12.75" x14ac:dyDescent="0.2">
      <c r="J615" s="4"/>
      <c r="M615" s="4"/>
    </row>
    <row r="616" spans="10:13" ht="12.75" x14ac:dyDescent="0.2">
      <c r="J616" s="4"/>
      <c r="M616" s="4"/>
    </row>
    <row r="617" spans="10:13" ht="12.75" x14ac:dyDescent="0.2">
      <c r="J617" s="4"/>
      <c r="M617" s="4"/>
    </row>
    <row r="618" spans="10:13" ht="12.75" x14ac:dyDescent="0.2">
      <c r="J618" s="4"/>
      <c r="M618" s="4"/>
    </row>
    <row r="619" spans="10:13" ht="12.75" x14ac:dyDescent="0.2">
      <c r="J619" s="4"/>
      <c r="M619" s="4"/>
    </row>
    <row r="620" spans="10:13" ht="12.75" x14ac:dyDescent="0.2">
      <c r="J620" s="4"/>
      <c r="M620" s="4"/>
    </row>
    <row r="621" spans="10:13" ht="12.75" x14ac:dyDescent="0.2">
      <c r="J621" s="4"/>
      <c r="M621" s="4"/>
    </row>
    <row r="622" spans="10:13" ht="12.75" x14ac:dyDescent="0.2">
      <c r="J622" s="4"/>
      <c r="M622" s="4"/>
    </row>
    <row r="623" spans="10:13" ht="12.75" x14ac:dyDescent="0.2">
      <c r="J623" s="4"/>
      <c r="M623" s="4"/>
    </row>
    <row r="624" spans="10:13" ht="12.75" x14ac:dyDescent="0.2">
      <c r="J624" s="4"/>
      <c r="M624" s="4"/>
    </row>
    <row r="625" spans="10:13" ht="12.75" x14ac:dyDescent="0.2">
      <c r="J625" s="4"/>
      <c r="M625" s="4"/>
    </row>
    <row r="626" spans="10:13" ht="12.75" x14ac:dyDescent="0.2">
      <c r="J626" s="4"/>
      <c r="M626" s="4"/>
    </row>
    <row r="627" spans="10:13" ht="12.75" x14ac:dyDescent="0.2">
      <c r="J627" s="4"/>
      <c r="M627" s="4"/>
    </row>
    <row r="628" spans="10:13" ht="12.75" x14ac:dyDescent="0.2">
      <c r="J628" s="4"/>
      <c r="M628" s="4"/>
    </row>
    <row r="629" spans="10:13" ht="12.75" x14ac:dyDescent="0.2">
      <c r="J629" s="4"/>
      <c r="M629" s="4"/>
    </row>
    <row r="630" spans="10:13" ht="12.75" x14ac:dyDescent="0.2">
      <c r="J630" s="4"/>
      <c r="M630" s="4"/>
    </row>
    <row r="631" spans="10:13" ht="12.75" x14ac:dyDescent="0.2">
      <c r="J631" s="4"/>
      <c r="M631" s="4"/>
    </row>
    <row r="632" spans="10:13" ht="12.75" x14ac:dyDescent="0.2">
      <c r="J632" s="4"/>
      <c r="M632" s="4"/>
    </row>
    <row r="633" spans="10:13" ht="12.75" x14ac:dyDescent="0.2">
      <c r="J633" s="4"/>
      <c r="M633" s="4"/>
    </row>
    <row r="634" spans="10:13" ht="12.75" x14ac:dyDescent="0.2">
      <c r="J634" s="4"/>
      <c r="M634" s="4"/>
    </row>
    <row r="635" spans="10:13" ht="12.75" x14ac:dyDescent="0.2">
      <c r="J635" s="4"/>
      <c r="M635" s="4"/>
    </row>
    <row r="636" spans="10:13" ht="12.75" x14ac:dyDescent="0.2">
      <c r="J636" s="4"/>
      <c r="M636" s="4"/>
    </row>
    <row r="637" spans="10:13" ht="12.75" x14ac:dyDescent="0.2">
      <c r="J637" s="4"/>
      <c r="M637" s="4"/>
    </row>
    <row r="638" spans="10:13" ht="12.75" x14ac:dyDescent="0.2">
      <c r="J638" s="4"/>
      <c r="M638" s="4"/>
    </row>
    <row r="639" spans="10:13" ht="12.75" x14ac:dyDescent="0.2">
      <c r="J639" s="4"/>
      <c r="M639" s="4"/>
    </row>
    <row r="640" spans="10:13" ht="12.75" x14ac:dyDescent="0.2">
      <c r="J640" s="4"/>
      <c r="M640" s="4"/>
    </row>
    <row r="641" spans="10:13" ht="12.75" x14ac:dyDescent="0.2">
      <c r="J641" s="4"/>
      <c r="M641" s="4"/>
    </row>
    <row r="642" spans="10:13" ht="12.75" x14ac:dyDescent="0.2">
      <c r="J642" s="4"/>
      <c r="M642" s="4"/>
    </row>
    <row r="643" spans="10:13" ht="12.75" x14ac:dyDescent="0.2">
      <c r="J643" s="4"/>
      <c r="M643" s="4"/>
    </row>
    <row r="644" spans="10:13" ht="12.75" x14ac:dyDescent="0.2">
      <c r="J644" s="4"/>
      <c r="M644" s="4"/>
    </row>
    <row r="645" spans="10:13" ht="12.75" x14ac:dyDescent="0.2">
      <c r="J645" s="4"/>
      <c r="M645" s="4"/>
    </row>
    <row r="646" spans="10:13" ht="12.75" x14ac:dyDescent="0.2">
      <c r="J646" s="4"/>
      <c r="M646" s="4"/>
    </row>
    <row r="647" spans="10:13" ht="12.75" x14ac:dyDescent="0.2">
      <c r="J647" s="4"/>
      <c r="M647" s="4"/>
    </row>
    <row r="648" spans="10:13" ht="12.75" x14ac:dyDescent="0.2">
      <c r="J648" s="4"/>
      <c r="M648" s="4"/>
    </row>
    <row r="649" spans="10:13" ht="12.75" x14ac:dyDescent="0.2">
      <c r="J649" s="4"/>
      <c r="M649" s="4"/>
    </row>
    <row r="650" spans="10:13" ht="12.75" x14ac:dyDescent="0.2">
      <c r="J650" s="4"/>
      <c r="M650" s="4"/>
    </row>
    <row r="651" spans="10:13" ht="12.75" x14ac:dyDescent="0.2">
      <c r="J651" s="4"/>
      <c r="M651" s="4"/>
    </row>
    <row r="652" spans="10:13" ht="12.75" x14ac:dyDescent="0.2">
      <c r="J652" s="4"/>
      <c r="M652" s="4"/>
    </row>
    <row r="653" spans="10:13" ht="12.75" x14ac:dyDescent="0.2">
      <c r="J653" s="4"/>
      <c r="M653" s="4"/>
    </row>
    <row r="654" spans="10:13" ht="12.75" x14ac:dyDescent="0.2">
      <c r="J654" s="4"/>
      <c r="M654" s="4"/>
    </row>
    <row r="655" spans="10:13" ht="12.75" x14ac:dyDescent="0.2">
      <c r="J655" s="4"/>
      <c r="M655" s="4"/>
    </row>
    <row r="656" spans="10:13" ht="12.75" x14ac:dyDescent="0.2">
      <c r="J656" s="4"/>
      <c r="M656" s="4"/>
    </row>
    <row r="657" spans="10:13" ht="12.75" x14ac:dyDescent="0.2">
      <c r="J657" s="4"/>
      <c r="M657" s="4"/>
    </row>
    <row r="658" spans="10:13" ht="12.75" x14ac:dyDescent="0.2">
      <c r="J658" s="4"/>
      <c r="M658" s="4"/>
    </row>
    <row r="659" spans="10:13" ht="12.75" x14ac:dyDescent="0.2">
      <c r="J659" s="4"/>
      <c r="M659" s="4"/>
    </row>
    <row r="660" spans="10:13" ht="12.75" x14ac:dyDescent="0.2">
      <c r="J660" s="4"/>
      <c r="M660" s="4"/>
    </row>
    <row r="661" spans="10:13" ht="12.75" x14ac:dyDescent="0.2">
      <c r="J661" s="4"/>
      <c r="M661" s="4"/>
    </row>
    <row r="662" spans="10:13" ht="12.75" x14ac:dyDescent="0.2">
      <c r="J662" s="4"/>
      <c r="M662" s="4"/>
    </row>
    <row r="663" spans="10:13" ht="12.75" x14ac:dyDescent="0.2">
      <c r="J663" s="4"/>
      <c r="M663" s="4"/>
    </row>
    <row r="664" spans="10:13" ht="12.75" x14ac:dyDescent="0.2">
      <c r="J664" s="4"/>
      <c r="M664" s="4"/>
    </row>
    <row r="665" spans="10:13" ht="12.75" x14ac:dyDescent="0.2">
      <c r="J665" s="4"/>
      <c r="M665" s="4"/>
    </row>
    <row r="666" spans="10:13" ht="12.75" x14ac:dyDescent="0.2">
      <c r="J666" s="4"/>
      <c r="M666" s="4"/>
    </row>
    <row r="667" spans="10:13" ht="12.75" x14ac:dyDescent="0.2">
      <c r="J667" s="4"/>
      <c r="M667" s="4"/>
    </row>
    <row r="668" spans="10:13" ht="12.75" x14ac:dyDescent="0.2">
      <c r="J668" s="4"/>
      <c r="M668" s="4"/>
    </row>
    <row r="669" spans="10:13" ht="12.75" x14ac:dyDescent="0.2">
      <c r="J669" s="4"/>
      <c r="M669" s="4"/>
    </row>
    <row r="670" spans="10:13" ht="12.75" x14ac:dyDescent="0.2">
      <c r="J670" s="4"/>
      <c r="M670" s="4"/>
    </row>
    <row r="671" spans="10:13" ht="12.75" x14ac:dyDescent="0.2">
      <c r="J671" s="4"/>
      <c r="M671" s="4"/>
    </row>
    <row r="672" spans="10:13" ht="12.75" x14ac:dyDescent="0.2">
      <c r="J672" s="4"/>
      <c r="M672" s="4"/>
    </row>
    <row r="673" spans="10:13" ht="12.75" x14ac:dyDescent="0.2">
      <c r="J673" s="4"/>
      <c r="M673" s="4"/>
    </row>
    <row r="674" spans="10:13" ht="12.75" x14ac:dyDescent="0.2">
      <c r="J674" s="4"/>
      <c r="M674" s="4"/>
    </row>
    <row r="675" spans="10:13" ht="12.75" x14ac:dyDescent="0.2">
      <c r="J675" s="4"/>
      <c r="M675" s="4"/>
    </row>
    <row r="676" spans="10:13" ht="12.75" x14ac:dyDescent="0.2">
      <c r="J676" s="4"/>
      <c r="M676" s="4"/>
    </row>
    <row r="677" spans="10:13" ht="12.75" x14ac:dyDescent="0.2">
      <c r="J677" s="4"/>
      <c r="M677" s="4"/>
    </row>
    <row r="678" spans="10:13" ht="12.75" x14ac:dyDescent="0.2">
      <c r="J678" s="4"/>
      <c r="M678" s="4"/>
    </row>
    <row r="679" spans="10:13" ht="12.75" x14ac:dyDescent="0.2">
      <c r="J679" s="4"/>
      <c r="M679" s="4"/>
    </row>
    <row r="680" spans="10:13" ht="12.75" x14ac:dyDescent="0.2">
      <c r="J680" s="4"/>
      <c r="M680" s="4"/>
    </row>
    <row r="681" spans="10:13" ht="12.75" x14ac:dyDescent="0.2">
      <c r="J681" s="4"/>
      <c r="M681" s="4"/>
    </row>
    <row r="682" spans="10:13" ht="12.75" x14ac:dyDescent="0.2">
      <c r="J682" s="4"/>
      <c r="M682" s="4"/>
    </row>
    <row r="683" spans="10:13" ht="12.75" x14ac:dyDescent="0.2">
      <c r="J683" s="4"/>
      <c r="M683" s="4"/>
    </row>
    <row r="684" spans="10:13" ht="12.75" x14ac:dyDescent="0.2">
      <c r="J684" s="4"/>
      <c r="M684" s="4"/>
    </row>
    <row r="685" spans="10:13" ht="12.75" x14ac:dyDescent="0.2">
      <c r="J685" s="4"/>
      <c r="M685" s="4"/>
    </row>
    <row r="686" spans="10:13" ht="12.75" x14ac:dyDescent="0.2">
      <c r="J686" s="4"/>
      <c r="M686" s="4"/>
    </row>
    <row r="687" spans="10:13" ht="12.75" x14ac:dyDescent="0.2">
      <c r="J687" s="4"/>
      <c r="M687" s="4"/>
    </row>
    <row r="688" spans="10:13" ht="12.75" x14ac:dyDescent="0.2">
      <c r="J688" s="4"/>
      <c r="M688" s="4"/>
    </row>
    <row r="689" spans="10:13" ht="12.75" x14ac:dyDescent="0.2">
      <c r="J689" s="4"/>
      <c r="M689" s="4"/>
    </row>
    <row r="690" spans="10:13" ht="12.75" x14ac:dyDescent="0.2">
      <c r="J690" s="4"/>
      <c r="M690" s="4"/>
    </row>
    <row r="691" spans="10:13" ht="12.75" x14ac:dyDescent="0.2">
      <c r="J691" s="4"/>
      <c r="M691" s="4"/>
    </row>
    <row r="692" spans="10:13" ht="12.75" x14ac:dyDescent="0.2">
      <c r="J692" s="4"/>
      <c r="M692" s="4"/>
    </row>
    <row r="693" spans="10:13" ht="12.75" x14ac:dyDescent="0.2">
      <c r="J693" s="4"/>
      <c r="M693" s="4"/>
    </row>
    <row r="694" spans="10:13" ht="12.75" x14ac:dyDescent="0.2">
      <c r="J694" s="4"/>
      <c r="M694" s="4"/>
    </row>
    <row r="695" spans="10:13" ht="12.75" x14ac:dyDescent="0.2">
      <c r="J695" s="4"/>
      <c r="M695" s="4"/>
    </row>
    <row r="696" spans="10:13" ht="12.75" x14ac:dyDescent="0.2">
      <c r="J696" s="4"/>
      <c r="M696" s="4"/>
    </row>
    <row r="697" spans="10:13" ht="12.75" x14ac:dyDescent="0.2">
      <c r="J697" s="4"/>
      <c r="M697" s="4"/>
    </row>
    <row r="698" spans="10:13" ht="12.75" x14ac:dyDescent="0.2">
      <c r="J698" s="4"/>
      <c r="M698" s="4"/>
    </row>
    <row r="699" spans="10:13" ht="12.75" x14ac:dyDescent="0.2">
      <c r="J699" s="4"/>
      <c r="M699" s="4"/>
    </row>
    <row r="700" spans="10:13" ht="12.75" x14ac:dyDescent="0.2">
      <c r="J700" s="4"/>
      <c r="M700" s="4"/>
    </row>
    <row r="701" spans="10:13" ht="12.75" x14ac:dyDescent="0.2">
      <c r="J701" s="4"/>
      <c r="M701" s="4"/>
    </row>
    <row r="702" spans="10:13" ht="12.75" x14ac:dyDescent="0.2">
      <c r="J702" s="4"/>
      <c r="M702" s="4"/>
    </row>
    <row r="703" spans="10:13" ht="12.75" x14ac:dyDescent="0.2">
      <c r="J703" s="4"/>
      <c r="M703" s="4"/>
    </row>
    <row r="704" spans="10:13" ht="12.75" x14ac:dyDescent="0.2">
      <c r="J704" s="4"/>
      <c r="M704" s="4"/>
    </row>
    <row r="705" spans="10:13" ht="12.75" x14ac:dyDescent="0.2">
      <c r="J705" s="4"/>
      <c r="M705" s="4"/>
    </row>
    <row r="706" spans="10:13" ht="12.75" x14ac:dyDescent="0.2">
      <c r="J706" s="4"/>
      <c r="M706" s="4"/>
    </row>
    <row r="707" spans="10:13" ht="12.75" x14ac:dyDescent="0.2">
      <c r="J707" s="4"/>
      <c r="M707" s="4"/>
    </row>
    <row r="708" spans="10:13" ht="12.75" x14ac:dyDescent="0.2">
      <c r="J708" s="4"/>
      <c r="M708" s="4"/>
    </row>
    <row r="709" spans="10:13" ht="12.75" x14ac:dyDescent="0.2">
      <c r="J709" s="4"/>
      <c r="M709" s="4"/>
    </row>
    <row r="710" spans="10:13" ht="12.75" x14ac:dyDescent="0.2">
      <c r="J710" s="4"/>
      <c r="M710" s="4"/>
    </row>
    <row r="711" spans="10:13" ht="12.75" x14ac:dyDescent="0.2">
      <c r="J711" s="4"/>
      <c r="M711" s="4"/>
    </row>
    <row r="712" spans="10:13" ht="12.75" x14ac:dyDescent="0.2">
      <c r="J712" s="4"/>
      <c r="M712" s="4"/>
    </row>
    <row r="713" spans="10:13" ht="12.75" x14ac:dyDescent="0.2">
      <c r="J713" s="4"/>
      <c r="M713" s="4"/>
    </row>
    <row r="714" spans="10:13" ht="12.75" x14ac:dyDescent="0.2">
      <c r="J714" s="4"/>
      <c r="M714" s="4"/>
    </row>
    <row r="715" spans="10:13" ht="12.75" x14ac:dyDescent="0.2">
      <c r="J715" s="4"/>
      <c r="M715" s="4"/>
    </row>
    <row r="716" spans="10:13" ht="12.75" x14ac:dyDescent="0.2">
      <c r="J716" s="4"/>
      <c r="M716" s="4"/>
    </row>
    <row r="717" spans="10:13" ht="12.75" x14ac:dyDescent="0.2">
      <c r="J717" s="4"/>
      <c r="M717" s="4"/>
    </row>
    <row r="718" spans="10:13" ht="12.75" x14ac:dyDescent="0.2">
      <c r="J718" s="4"/>
      <c r="M718" s="4"/>
    </row>
    <row r="719" spans="10:13" ht="12.75" x14ac:dyDescent="0.2">
      <c r="J719" s="4"/>
      <c r="M719" s="4"/>
    </row>
    <row r="720" spans="10:13" ht="12.75" x14ac:dyDescent="0.2">
      <c r="J720" s="4"/>
      <c r="M720" s="4"/>
    </row>
    <row r="721" spans="10:13" ht="12.75" x14ac:dyDescent="0.2">
      <c r="J721" s="4"/>
      <c r="M721" s="4"/>
    </row>
    <row r="722" spans="10:13" ht="12.75" x14ac:dyDescent="0.2">
      <c r="J722" s="4"/>
      <c r="M722" s="4"/>
    </row>
    <row r="723" spans="10:13" ht="12.75" x14ac:dyDescent="0.2">
      <c r="J723" s="4"/>
      <c r="M723" s="4"/>
    </row>
    <row r="724" spans="10:13" ht="12.75" x14ac:dyDescent="0.2">
      <c r="J724" s="4"/>
      <c r="M724" s="4"/>
    </row>
    <row r="725" spans="10:13" ht="12.75" x14ac:dyDescent="0.2">
      <c r="J725" s="4"/>
      <c r="M725" s="4"/>
    </row>
    <row r="726" spans="10:13" ht="12.75" x14ac:dyDescent="0.2">
      <c r="J726" s="4"/>
      <c r="M726" s="4"/>
    </row>
    <row r="727" spans="10:13" ht="12.75" x14ac:dyDescent="0.2">
      <c r="J727" s="4"/>
      <c r="M727" s="4"/>
    </row>
    <row r="728" spans="10:13" ht="12.75" x14ac:dyDescent="0.2">
      <c r="J728" s="4"/>
      <c r="M728" s="4"/>
    </row>
    <row r="729" spans="10:13" ht="12.75" x14ac:dyDescent="0.2">
      <c r="J729" s="4"/>
      <c r="M729" s="4"/>
    </row>
    <row r="730" spans="10:13" ht="12.75" x14ac:dyDescent="0.2">
      <c r="J730" s="4"/>
      <c r="M730" s="4"/>
    </row>
    <row r="731" spans="10:13" ht="12.75" x14ac:dyDescent="0.2">
      <c r="J731" s="4"/>
      <c r="M731" s="4"/>
    </row>
    <row r="732" spans="10:13" ht="12.75" x14ac:dyDescent="0.2">
      <c r="J732" s="4"/>
      <c r="M732" s="4"/>
    </row>
    <row r="733" spans="10:13" ht="12.75" x14ac:dyDescent="0.2">
      <c r="J733" s="4"/>
      <c r="M733" s="4"/>
    </row>
    <row r="734" spans="10:13" ht="12.75" x14ac:dyDescent="0.2">
      <c r="J734" s="4"/>
      <c r="M734" s="4"/>
    </row>
    <row r="735" spans="10:13" ht="12.75" x14ac:dyDescent="0.2">
      <c r="J735" s="4"/>
      <c r="M735" s="4"/>
    </row>
    <row r="736" spans="10:13" ht="12.75" x14ac:dyDescent="0.2">
      <c r="J736" s="4"/>
      <c r="M736" s="4"/>
    </row>
    <row r="737" spans="10:13" ht="12.75" x14ac:dyDescent="0.2">
      <c r="J737" s="4"/>
      <c r="M737" s="4"/>
    </row>
    <row r="738" spans="10:13" ht="12.75" x14ac:dyDescent="0.2">
      <c r="J738" s="4"/>
      <c r="M738" s="4"/>
    </row>
    <row r="739" spans="10:13" ht="12.75" x14ac:dyDescent="0.2">
      <c r="J739" s="4"/>
      <c r="M739" s="4"/>
    </row>
    <row r="740" spans="10:13" ht="12.75" x14ac:dyDescent="0.2">
      <c r="J740" s="4"/>
      <c r="M740" s="4"/>
    </row>
    <row r="741" spans="10:13" ht="12.75" x14ac:dyDescent="0.2">
      <c r="J741" s="4"/>
      <c r="M741" s="4"/>
    </row>
    <row r="742" spans="10:13" ht="12.75" x14ac:dyDescent="0.2">
      <c r="J742" s="4"/>
      <c r="M742" s="4"/>
    </row>
    <row r="743" spans="10:13" ht="12.75" x14ac:dyDescent="0.2">
      <c r="J743" s="4"/>
      <c r="M743" s="4"/>
    </row>
    <row r="744" spans="10:13" ht="12.75" x14ac:dyDescent="0.2">
      <c r="J744" s="4"/>
      <c r="M744" s="4"/>
    </row>
    <row r="745" spans="10:13" ht="12.75" x14ac:dyDescent="0.2">
      <c r="J745" s="4"/>
      <c r="M745" s="4"/>
    </row>
    <row r="746" spans="10:13" ht="12.75" x14ac:dyDescent="0.2">
      <c r="J746" s="4"/>
      <c r="M746" s="4"/>
    </row>
    <row r="747" spans="10:13" ht="12.75" x14ac:dyDescent="0.2">
      <c r="J747" s="4"/>
      <c r="M747" s="4"/>
    </row>
    <row r="748" spans="10:13" ht="12.75" x14ac:dyDescent="0.2">
      <c r="J748" s="4"/>
      <c r="M748" s="4"/>
    </row>
    <row r="749" spans="10:13" ht="12.75" x14ac:dyDescent="0.2">
      <c r="J749" s="4"/>
      <c r="M749" s="4"/>
    </row>
    <row r="750" spans="10:13" ht="12.75" x14ac:dyDescent="0.2">
      <c r="J750" s="4"/>
      <c r="M750" s="4"/>
    </row>
    <row r="751" spans="10:13" ht="12.75" x14ac:dyDescent="0.2">
      <c r="J751" s="4"/>
      <c r="M751" s="4"/>
    </row>
    <row r="752" spans="10:13" ht="12.75" x14ac:dyDescent="0.2">
      <c r="J752" s="4"/>
      <c r="M752" s="4"/>
    </row>
    <row r="753" spans="10:13" ht="12.75" x14ac:dyDescent="0.2">
      <c r="J753" s="4"/>
      <c r="M753" s="4"/>
    </row>
    <row r="754" spans="10:13" ht="12.75" x14ac:dyDescent="0.2">
      <c r="J754" s="4"/>
      <c r="M754" s="4"/>
    </row>
    <row r="755" spans="10:13" ht="12.75" x14ac:dyDescent="0.2">
      <c r="J755" s="4"/>
      <c r="M755" s="4"/>
    </row>
    <row r="756" spans="10:13" ht="12.75" x14ac:dyDescent="0.2">
      <c r="J756" s="4"/>
      <c r="M756" s="4"/>
    </row>
    <row r="757" spans="10:13" ht="12.75" x14ac:dyDescent="0.2">
      <c r="J757" s="4"/>
      <c r="M757" s="4"/>
    </row>
    <row r="758" spans="10:13" ht="12.75" x14ac:dyDescent="0.2">
      <c r="J758" s="4"/>
      <c r="M758" s="4"/>
    </row>
    <row r="759" spans="10:13" ht="12.75" x14ac:dyDescent="0.2">
      <c r="J759" s="4"/>
      <c r="M759" s="4"/>
    </row>
    <row r="760" spans="10:13" ht="12.75" x14ac:dyDescent="0.2">
      <c r="J760" s="4"/>
      <c r="M760" s="4"/>
    </row>
    <row r="761" spans="10:13" ht="12.75" x14ac:dyDescent="0.2">
      <c r="J761" s="4"/>
      <c r="M761" s="4"/>
    </row>
    <row r="762" spans="10:13" ht="12.75" x14ac:dyDescent="0.2">
      <c r="J762" s="4"/>
      <c r="M762" s="4"/>
    </row>
    <row r="763" spans="10:13" ht="12.75" x14ac:dyDescent="0.2">
      <c r="J763" s="4"/>
      <c r="M763" s="4"/>
    </row>
    <row r="764" spans="10:13" ht="12.75" x14ac:dyDescent="0.2">
      <c r="J764" s="4"/>
      <c r="M764" s="4"/>
    </row>
    <row r="765" spans="10:13" ht="12.75" x14ac:dyDescent="0.2">
      <c r="J765" s="4"/>
      <c r="M765" s="4"/>
    </row>
    <row r="766" spans="10:13" ht="12.75" x14ac:dyDescent="0.2">
      <c r="J766" s="4"/>
      <c r="M766" s="4"/>
    </row>
    <row r="767" spans="10:13" ht="12.75" x14ac:dyDescent="0.2">
      <c r="J767" s="4"/>
      <c r="M767" s="4"/>
    </row>
    <row r="768" spans="10:13" ht="12.75" x14ac:dyDescent="0.2">
      <c r="J768" s="4"/>
      <c r="M768" s="4"/>
    </row>
    <row r="769" spans="10:13" ht="12.75" x14ac:dyDescent="0.2">
      <c r="J769" s="4"/>
      <c r="M769" s="4"/>
    </row>
    <row r="770" spans="10:13" ht="12.75" x14ac:dyDescent="0.2">
      <c r="J770" s="4"/>
      <c r="M770" s="4"/>
    </row>
    <row r="771" spans="10:13" ht="12.75" x14ac:dyDescent="0.2">
      <c r="J771" s="4"/>
      <c r="M771" s="4"/>
    </row>
    <row r="772" spans="10:13" ht="12.75" x14ac:dyDescent="0.2">
      <c r="J772" s="4"/>
      <c r="M772" s="4"/>
    </row>
    <row r="773" spans="10:13" ht="12.75" x14ac:dyDescent="0.2">
      <c r="J773" s="4"/>
      <c r="M773" s="4"/>
    </row>
    <row r="774" spans="10:13" ht="12.75" x14ac:dyDescent="0.2">
      <c r="J774" s="4"/>
      <c r="M774" s="4"/>
    </row>
    <row r="775" spans="10:13" ht="12.75" x14ac:dyDescent="0.2">
      <c r="J775" s="4"/>
      <c r="M775" s="4"/>
    </row>
    <row r="776" spans="10:13" ht="12.75" x14ac:dyDescent="0.2">
      <c r="J776" s="4"/>
      <c r="M776" s="4"/>
    </row>
    <row r="777" spans="10:13" ht="12.75" x14ac:dyDescent="0.2">
      <c r="J777" s="4"/>
      <c r="M777" s="4"/>
    </row>
    <row r="778" spans="10:13" ht="12.75" x14ac:dyDescent="0.2">
      <c r="J778" s="4"/>
      <c r="M778" s="4"/>
    </row>
    <row r="779" spans="10:13" ht="12.75" x14ac:dyDescent="0.2">
      <c r="J779" s="4"/>
      <c r="M779" s="4"/>
    </row>
    <row r="780" spans="10:13" ht="12.75" x14ac:dyDescent="0.2">
      <c r="J780" s="4"/>
      <c r="M780" s="4"/>
    </row>
    <row r="781" spans="10:13" ht="12.75" x14ac:dyDescent="0.2">
      <c r="J781" s="4"/>
      <c r="M781" s="4"/>
    </row>
    <row r="782" spans="10:13" ht="12.75" x14ac:dyDescent="0.2">
      <c r="J782" s="4"/>
      <c r="M782" s="4"/>
    </row>
    <row r="783" spans="10:13" ht="12.75" x14ac:dyDescent="0.2">
      <c r="J783" s="4"/>
      <c r="M783" s="4"/>
    </row>
    <row r="784" spans="10:13" ht="12.75" x14ac:dyDescent="0.2">
      <c r="J784" s="4"/>
      <c r="M784" s="4"/>
    </row>
    <row r="785" spans="10:13" ht="12.75" x14ac:dyDescent="0.2">
      <c r="J785" s="4"/>
      <c r="M785" s="4"/>
    </row>
    <row r="786" spans="10:13" ht="12.75" x14ac:dyDescent="0.2">
      <c r="J786" s="4"/>
      <c r="M786" s="4"/>
    </row>
    <row r="787" spans="10:13" ht="12.75" x14ac:dyDescent="0.2">
      <c r="J787" s="4"/>
      <c r="M787" s="4"/>
    </row>
    <row r="788" spans="10:13" ht="12.75" x14ac:dyDescent="0.2">
      <c r="J788" s="4"/>
      <c r="M788" s="4"/>
    </row>
    <row r="789" spans="10:13" ht="12.75" x14ac:dyDescent="0.2">
      <c r="J789" s="4"/>
      <c r="M789" s="4"/>
    </row>
    <row r="790" spans="10:13" ht="12.75" x14ac:dyDescent="0.2">
      <c r="J790" s="4"/>
      <c r="M790" s="4"/>
    </row>
    <row r="791" spans="10:13" ht="12.75" x14ac:dyDescent="0.2">
      <c r="J791" s="4"/>
      <c r="M791" s="4"/>
    </row>
    <row r="792" spans="10:13" ht="12.75" x14ac:dyDescent="0.2">
      <c r="J792" s="4"/>
      <c r="M792" s="4"/>
    </row>
    <row r="793" spans="10:13" ht="12.75" x14ac:dyDescent="0.2">
      <c r="J793" s="4"/>
      <c r="M793" s="4"/>
    </row>
    <row r="794" spans="10:13" ht="12.75" x14ac:dyDescent="0.2">
      <c r="J794" s="4"/>
      <c r="M794" s="4"/>
    </row>
    <row r="795" spans="10:13" ht="12.75" x14ac:dyDescent="0.2">
      <c r="J795" s="4"/>
      <c r="M795" s="4"/>
    </row>
    <row r="796" spans="10:13" ht="12.75" x14ac:dyDescent="0.2">
      <c r="J796" s="4"/>
      <c r="M796" s="4"/>
    </row>
    <row r="797" spans="10:13" ht="12.75" x14ac:dyDescent="0.2">
      <c r="J797" s="4"/>
      <c r="M797" s="4"/>
    </row>
    <row r="798" spans="10:13" ht="12.75" x14ac:dyDescent="0.2">
      <c r="J798" s="4"/>
      <c r="M798" s="4"/>
    </row>
    <row r="799" spans="10:13" ht="12.75" x14ac:dyDescent="0.2">
      <c r="J799" s="4"/>
      <c r="M799" s="4"/>
    </row>
    <row r="800" spans="10:13" ht="12.75" x14ac:dyDescent="0.2">
      <c r="J800" s="4"/>
      <c r="M800" s="4"/>
    </row>
    <row r="801" spans="10:13" ht="12.75" x14ac:dyDescent="0.2">
      <c r="J801" s="4"/>
      <c r="M801" s="4"/>
    </row>
    <row r="802" spans="10:13" ht="12.75" x14ac:dyDescent="0.2">
      <c r="J802" s="4"/>
      <c r="M802" s="4"/>
    </row>
    <row r="803" spans="10:13" ht="12.75" x14ac:dyDescent="0.2">
      <c r="J803" s="4"/>
      <c r="M803" s="4"/>
    </row>
    <row r="804" spans="10:13" ht="12.75" x14ac:dyDescent="0.2">
      <c r="J804" s="4"/>
      <c r="M804" s="4"/>
    </row>
    <row r="805" spans="10:13" ht="12.75" x14ac:dyDescent="0.2">
      <c r="J805" s="4"/>
      <c r="M805" s="4"/>
    </row>
    <row r="806" spans="10:13" ht="12.75" x14ac:dyDescent="0.2">
      <c r="J806" s="4"/>
      <c r="M806" s="4"/>
    </row>
    <row r="807" spans="10:13" ht="12.75" x14ac:dyDescent="0.2">
      <c r="J807" s="4"/>
      <c r="M807" s="4"/>
    </row>
    <row r="808" spans="10:13" ht="12.75" x14ac:dyDescent="0.2">
      <c r="J808" s="4"/>
      <c r="M808" s="4"/>
    </row>
    <row r="809" spans="10:13" ht="12.75" x14ac:dyDescent="0.2">
      <c r="J809" s="4"/>
      <c r="M809" s="4"/>
    </row>
    <row r="810" spans="10:13" ht="12.75" x14ac:dyDescent="0.2">
      <c r="J810" s="4"/>
      <c r="M810" s="4"/>
    </row>
    <row r="811" spans="10:13" ht="12.75" x14ac:dyDescent="0.2">
      <c r="J811" s="4"/>
      <c r="M811" s="4"/>
    </row>
    <row r="812" spans="10:13" ht="12.75" x14ac:dyDescent="0.2">
      <c r="J812" s="4"/>
      <c r="M812" s="4"/>
    </row>
    <row r="813" spans="10:13" ht="12.75" x14ac:dyDescent="0.2">
      <c r="J813" s="4"/>
      <c r="M813" s="4"/>
    </row>
    <row r="814" spans="10:13" ht="12.75" x14ac:dyDescent="0.2">
      <c r="J814" s="4"/>
      <c r="M814" s="4"/>
    </row>
    <row r="815" spans="10:13" ht="12.75" x14ac:dyDescent="0.2">
      <c r="J815" s="4"/>
      <c r="M815" s="4"/>
    </row>
    <row r="816" spans="10:13" ht="12.75" x14ac:dyDescent="0.2">
      <c r="J816" s="4"/>
      <c r="M816" s="4"/>
    </row>
    <row r="817" spans="10:13" ht="12.75" x14ac:dyDescent="0.2">
      <c r="J817" s="4"/>
      <c r="M817" s="4"/>
    </row>
    <row r="818" spans="10:13" ht="12.75" x14ac:dyDescent="0.2">
      <c r="J818" s="4"/>
      <c r="M818" s="4"/>
    </row>
    <row r="819" spans="10:13" ht="12.75" x14ac:dyDescent="0.2">
      <c r="J819" s="4"/>
      <c r="M819" s="4"/>
    </row>
    <row r="820" spans="10:13" ht="12.75" x14ac:dyDescent="0.2">
      <c r="J820" s="4"/>
      <c r="M820" s="4"/>
    </row>
    <row r="821" spans="10:13" ht="12.75" x14ac:dyDescent="0.2">
      <c r="J821" s="4"/>
      <c r="M821" s="4"/>
    </row>
    <row r="822" spans="10:13" ht="12.75" x14ac:dyDescent="0.2">
      <c r="J822" s="4"/>
      <c r="M822" s="4"/>
    </row>
    <row r="823" spans="10:13" ht="12.75" x14ac:dyDescent="0.2">
      <c r="J823" s="4"/>
      <c r="M823" s="4"/>
    </row>
    <row r="824" spans="10:13" ht="12.75" x14ac:dyDescent="0.2">
      <c r="J824" s="4"/>
      <c r="M824" s="4"/>
    </row>
    <row r="825" spans="10:13" ht="12.75" x14ac:dyDescent="0.2">
      <c r="J825" s="4"/>
      <c r="M825" s="4"/>
    </row>
    <row r="826" spans="10:13" ht="12.75" x14ac:dyDescent="0.2">
      <c r="J826" s="4"/>
      <c r="M826" s="4"/>
    </row>
    <row r="827" spans="10:13" ht="12.75" x14ac:dyDescent="0.2">
      <c r="J827" s="4"/>
      <c r="M827" s="4"/>
    </row>
    <row r="828" spans="10:13" ht="12.75" x14ac:dyDescent="0.2">
      <c r="J828" s="4"/>
      <c r="M828" s="4"/>
    </row>
    <row r="829" spans="10:13" ht="12.75" x14ac:dyDescent="0.2">
      <c r="J829" s="4"/>
      <c r="M829" s="4"/>
    </row>
    <row r="830" spans="10:13" ht="12.75" x14ac:dyDescent="0.2">
      <c r="J830" s="4"/>
      <c r="M830" s="4"/>
    </row>
    <row r="831" spans="10:13" ht="12.75" x14ac:dyDescent="0.2">
      <c r="J831" s="4"/>
      <c r="M831" s="4"/>
    </row>
    <row r="832" spans="10:13" ht="12.75" x14ac:dyDescent="0.2">
      <c r="J832" s="4"/>
      <c r="M832" s="4"/>
    </row>
    <row r="833" spans="10:13" ht="12.75" x14ac:dyDescent="0.2">
      <c r="J833" s="4"/>
      <c r="M833" s="4"/>
    </row>
    <row r="834" spans="10:13" ht="12.75" x14ac:dyDescent="0.2">
      <c r="J834" s="4"/>
      <c r="M834" s="4"/>
    </row>
    <row r="835" spans="10:13" ht="12.75" x14ac:dyDescent="0.2">
      <c r="J835" s="4"/>
      <c r="M835" s="4"/>
    </row>
    <row r="836" spans="10:13" ht="12.75" x14ac:dyDescent="0.2">
      <c r="J836" s="4"/>
      <c r="M836" s="4"/>
    </row>
    <row r="837" spans="10:13" ht="12.75" x14ac:dyDescent="0.2">
      <c r="J837" s="4"/>
      <c r="M837" s="4"/>
    </row>
    <row r="838" spans="10:13" ht="12.75" x14ac:dyDescent="0.2">
      <c r="J838" s="4"/>
      <c r="M838" s="4"/>
    </row>
    <row r="839" spans="10:13" ht="12.75" x14ac:dyDescent="0.2">
      <c r="J839" s="4"/>
      <c r="M839" s="4"/>
    </row>
    <row r="840" spans="10:13" ht="12.75" x14ac:dyDescent="0.2">
      <c r="J840" s="4"/>
      <c r="M840" s="4"/>
    </row>
    <row r="841" spans="10:13" ht="12.75" x14ac:dyDescent="0.2">
      <c r="J841" s="4"/>
      <c r="M841" s="4"/>
    </row>
    <row r="842" spans="10:13" ht="12.75" x14ac:dyDescent="0.2">
      <c r="J842" s="4"/>
      <c r="M842" s="4"/>
    </row>
    <row r="843" spans="10:13" ht="12.75" x14ac:dyDescent="0.2">
      <c r="J843" s="4"/>
      <c r="M843" s="4"/>
    </row>
    <row r="844" spans="10:13" ht="12.75" x14ac:dyDescent="0.2">
      <c r="J844" s="4"/>
      <c r="M844" s="4"/>
    </row>
    <row r="845" spans="10:13" ht="12.75" x14ac:dyDescent="0.2">
      <c r="J845" s="4"/>
      <c r="M845" s="4"/>
    </row>
    <row r="846" spans="10:13" ht="12.75" x14ac:dyDescent="0.2">
      <c r="J846" s="4"/>
      <c r="M846" s="4"/>
    </row>
    <row r="847" spans="10:13" ht="12.75" x14ac:dyDescent="0.2">
      <c r="J847" s="4"/>
      <c r="M847" s="4"/>
    </row>
    <row r="848" spans="10:13" ht="12.75" x14ac:dyDescent="0.2">
      <c r="J848" s="4"/>
      <c r="M848" s="4"/>
    </row>
    <row r="849" spans="10:13" ht="12.75" x14ac:dyDescent="0.2">
      <c r="J849" s="4"/>
      <c r="M849" s="4"/>
    </row>
    <row r="850" spans="10:13" ht="12.75" x14ac:dyDescent="0.2">
      <c r="J850" s="4"/>
      <c r="M850" s="4"/>
    </row>
    <row r="851" spans="10:13" ht="12.75" x14ac:dyDescent="0.2">
      <c r="J851" s="4"/>
      <c r="M851" s="4"/>
    </row>
    <row r="852" spans="10:13" ht="12.75" x14ac:dyDescent="0.2">
      <c r="J852" s="4"/>
      <c r="M852" s="4"/>
    </row>
    <row r="853" spans="10:13" ht="12.75" x14ac:dyDescent="0.2">
      <c r="J853" s="4"/>
      <c r="M853" s="4"/>
    </row>
    <row r="854" spans="10:13" ht="12.75" x14ac:dyDescent="0.2">
      <c r="J854" s="4"/>
      <c r="M854" s="4"/>
    </row>
    <row r="855" spans="10:13" ht="12.75" x14ac:dyDescent="0.2">
      <c r="J855" s="4"/>
      <c r="M855" s="4"/>
    </row>
    <row r="856" spans="10:13" ht="12.75" x14ac:dyDescent="0.2">
      <c r="J856" s="4"/>
      <c r="M856" s="4"/>
    </row>
    <row r="857" spans="10:13" ht="12.75" x14ac:dyDescent="0.2">
      <c r="J857" s="4"/>
      <c r="M857" s="4"/>
    </row>
    <row r="858" spans="10:13" ht="12.75" x14ac:dyDescent="0.2">
      <c r="J858" s="4"/>
      <c r="M858" s="4"/>
    </row>
    <row r="859" spans="10:13" ht="12.75" x14ac:dyDescent="0.2">
      <c r="J859" s="4"/>
      <c r="M859" s="4"/>
    </row>
    <row r="860" spans="10:13" ht="12.75" x14ac:dyDescent="0.2">
      <c r="J860" s="4"/>
      <c r="M860" s="4"/>
    </row>
    <row r="861" spans="10:13" ht="12.75" x14ac:dyDescent="0.2">
      <c r="J861" s="4"/>
      <c r="M861" s="4"/>
    </row>
    <row r="862" spans="10:13" ht="12.75" x14ac:dyDescent="0.2">
      <c r="J862" s="4"/>
      <c r="M862" s="4"/>
    </row>
    <row r="863" spans="10:13" ht="12.75" x14ac:dyDescent="0.2">
      <c r="J863" s="4"/>
      <c r="M863" s="4"/>
    </row>
    <row r="864" spans="10:13" ht="12.75" x14ac:dyDescent="0.2">
      <c r="J864" s="4"/>
      <c r="M864" s="4"/>
    </row>
    <row r="865" spans="10:13" ht="12.75" x14ac:dyDescent="0.2">
      <c r="J865" s="4"/>
      <c r="M865" s="4"/>
    </row>
    <row r="866" spans="10:13" ht="12.75" x14ac:dyDescent="0.2">
      <c r="J866" s="4"/>
      <c r="M866" s="4"/>
    </row>
    <row r="867" spans="10:13" ht="12.75" x14ac:dyDescent="0.2">
      <c r="J867" s="4"/>
      <c r="M867" s="4"/>
    </row>
    <row r="868" spans="10:13" ht="12.75" x14ac:dyDescent="0.2">
      <c r="J868" s="4"/>
      <c r="M868" s="4"/>
    </row>
    <row r="869" spans="10:13" ht="12.75" x14ac:dyDescent="0.2">
      <c r="J869" s="4"/>
      <c r="M869" s="4"/>
    </row>
    <row r="870" spans="10:13" ht="12.75" x14ac:dyDescent="0.2">
      <c r="J870" s="4"/>
      <c r="M870" s="4"/>
    </row>
    <row r="871" spans="10:13" ht="12.75" x14ac:dyDescent="0.2">
      <c r="J871" s="4"/>
      <c r="M871" s="4"/>
    </row>
    <row r="872" spans="10:13" ht="12.75" x14ac:dyDescent="0.2">
      <c r="J872" s="4"/>
      <c r="M872" s="4"/>
    </row>
    <row r="873" spans="10:13" ht="12.75" x14ac:dyDescent="0.2">
      <c r="J873" s="4"/>
      <c r="M873" s="4"/>
    </row>
    <row r="874" spans="10:13" ht="12.75" x14ac:dyDescent="0.2">
      <c r="J874" s="4"/>
      <c r="M874" s="4"/>
    </row>
    <row r="875" spans="10:13" ht="12.75" x14ac:dyDescent="0.2">
      <c r="J875" s="4"/>
      <c r="M875" s="4"/>
    </row>
    <row r="876" spans="10:13" ht="12.75" x14ac:dyDescent="0.2">
      <c r="J876" s="4"/>
      <c r="M876" s="4"/>
    </row>
    <row r="877" spans="10:13" ht="12.75" x14ac:dyDescent="0.2">
      <c r="J877" s="4"/>
      <c r="M877" s="4"/>
    </row>
    <row r="878" spans="10:13" ht="12.75" x14ac:dyDescent="0.2">
      <c r="J878" s="4"/>
      <c r="M878" s="4"/>
    </row>
    <row r="879" spans="10:13" ht="12.75" x14ac:dyDescent="0.2">
      <c r="J879" s="4"/>
      <c r="M879" s="4"/>
    </row>
    <row r="880" spans="10:13" ht="12.75" x14ac:dyDescent="0.2">
      <c r="J880" s="4"/>
      <c r="M880" s="4"/>
    </row>
    <row r="881" spans="10:13" ht="12.75" x14ac:dyDescent="0.2">
      <c r="J881" s="4"/>
      <c r="M881" s="4"/>
    </row>
    <row r="882" spans="10:13" ht="12.75" x14ac:dyDescent="0.2">
      <c r="J882" s="4"/>
      <c r="M882" s="4"/>
    </row>
    <row r="883" spans="10:13" ht="12.75" x14ac:dyDescent="0.2">
      <c r="J883" s="4"/>
      <c r="M883" s="4"/>
    </row>
    <row r="884" spans="10:13" ht="12.75" x14ac:dyDescent="0.2">
      <c r="J884" s="4"/>
      <c r="M884" s="4"/>
    </row>
    <row r="885" spans="10:13" ht="12.75" x14ac:dyDescent="0.2">
      <c r="J885" s="4"/>
      <c r="M885" s="4"/>
    </row>
    <row r="886" spans="10:13" ht="12.75" x14ac:dyDescent="0.2">
      <c r="J886" s="4"/>
      <c r="M886" s="4"/>
    </row>
    <row r="887" spans="10:13" ht="12.75" x14ac:dyDescent="0.2">
      <c r="J887" s="4"/>
      <c r="M887" s="4"/>
    </row>
    <row r="888" spans="10:13" ht="12.75" x14ac:dyDescent="0.2">
      <c r="J888" s="4"/>
      <c r="M888" s="4"/>
    </row>
    <row r="889" spans="10:13" ht="12.75" x14ac:dyDescent="0.2">
      <c r="J889" s="4"/>
      <c r="M889" s="4"/>
    </row>
    <row r="890" spans="10:13" ht="12.75" x14ac:dyDescent="0.2">
      <c r="J890" s="4"/>
      <c r="M890" s="4"/>
    </row>
    <row r="891" spans="10:13" ht="12.75" x14ac:dyDescent="0.2">
      <c r="J891" s="4"/>
      <c r="M891" s="4"/>
    </row>
    <row r="892" spans="10:13" ht="12.75" x14ac:dyDescent="0.2">
      <c r="J892" s="4"/>
      <c r="M892" s="4"/>
    </row>
    <row r="893" spans="10:13" ht="12.75" x14ac:dyDescent="0.2">
      <c r="J893" s="4"/>
      <c r="M893" s="4"/>
    </row>
    <row r="894" spans="10:13" ht="12.75" x14ac:dyDescent="0.2">
      <c r="J894" s="4"/>
      <c r="M894" s="4"/>
    </row>
    <row r="895" spans="10:13" ht="12.75" x14ac:dyDescent="0.2">
      <c r="J895" s="4"/>
      <c r="M895" s="4"/>
    </row>
    <row r="896" spans="10:13" ht="12.75" x14ac:dyDescent="0.2">
      <c r="J896" s="4"/>
      <c r="M896" s="4"/>
    </row>
    <row r="897" spans="10:13" ht="12.75" x14ac:dyDescent="0.2">
      <c r="J897" s="4"/>
      <c r="M897" s="4"/>
    </row>
    <row r="898" spans="10:13" ht="12.75" x14ac:dyDescent="0.2">
      <c r="J898" s="4"/>
      <c r="M898" s="4"/>
    </row>
    <row r="899" spans="10:13" ht="12.75" x14ac:dyDescent="0.2">
      <c r="J899" s="4"/>
      <c r="M899" s="4"/>
    </row>
    <row r="900" spans="10:13" ht="12.75" x14ac:dyDescent="0.2">
      <c r="J900" s="4"/>
      <c r="M900" s="4"/>
    </row>
    <row r="901" spans="10:13" ht="12.75" x14ac:dyDescent="0.2">
      <c r="J901" s="4"/>
      <c r="M901" s="4"/>
    </row>
    <row r="902" spans="10:13" ht="12.75" x14ac:dyDescent="0.2">
      <c r="J902" s="4"/>
      <c r="M902" s="4"/>
    </row>
    <row r="903" spans="10:13" ht="12.75" x14ac:dyDescent="0.2">
      <c r="J903" s="4"/>
      <c r="M903" s="4"/>
    </row>
    <row r="904" spans="10:13" ht="12.75" x14ac:dyDescent="0.2">
      <c r="J904" s="4"/>
      <c r="M904" s="4"/>
    </row>
    <row r="905" spans="10:13" ht="12.75" x14ac:dyDescent="0.2">
      <c r="J905" s="4"/>
      <c r="M905" s="4"/>
    </row>
    <row r="906" spans="10:13" ht="12.75" x14ac:dyDescent="0.2">
      <c r="J906" s="4"/>
      <c r="M906" s="4"/>
    </row>
    <row r="907" spans="10:13" ht="12.75" x14ac:dyDescent="0.2">
      <c r="J907" s="4"/>
      <c r="M907" s="4"/>
    </row>
    <row r="908" spans="10:13" ht="12.75" x14ac:dyDescent="0.2">
      <c r="J908" s="4"/>
      <c r="M908" s="4"/>
    </row>
    <row r="909" spans="10:13" ht="12.75" x14ac:dyDescent="0.2">
      <c r="J909" s="4"/>
      <c r="M909" s="4"/>
    </row>
    <row r="910" spans="10:13" ht="12.75" x14ac:dyDescent="0.2">
      <c r="J910" s="4"/>
      <c r="M910" s="4"/>
    </row>
    <row r="911" spans="10:13" ht="12.75" x14ac:dyDescent="0.2">
      <c r="J911" s="4"/>
      <c r="M911" s="4"/>
    </row>
    <row r="912" spans="10:13" ht="12.75" x14ac:dyDescent="0.2">
      <c r="J912" s="4"/>
      <c r="M912" s="4"/>
    </row>
    <row r="913" spans="10:13" ht="12.75" x14ac:dyDescent="0.2">
      <c r="J913" s="4"/>
      <c r="M913" s="4"/>
    </row>
    <row r="914" spans="10:13" ht="12.75" x14ac:dyDescent="0.2">
      <c r="J914" s="4"/>
      <c r="M914" s="4"/>
    </row>
    <row r="915" spans="10:13" ht="12.75" x14ac:dyDescent="0.2">
      <c r="J915" s="4"/>
      <c r="M915" s="4"/>
    </row>
    <row r="916" spans="10:13" ht="12.75" x14ac:dyDescent="0.2">
      <c r="J916" s="4"/>
      <c r="M916" s="4"/>
    </row>
    <row r="917" spans="10:13" ht="12.75" x14ac:dyDescent="0.2">
      <c r="J917" s="4"/>
      <c r="M917" s="4"/>
    </row>
    <row r="918" spans="10:13" ht="12.75" x14ac:dyDescent="0.2">
      <c r="J918" s="4"/>
      <c r="M918" s="4"/>
    </row>
    <row r="919" spans="10:13" ht="12.75" x14ac:dyDescent="0.2">
      <c r="J919" s="4"/>
      <c r="M919" s="4"/>
    </row>
    <row r="920" spans="10:13" ht="12.75" x14ac:dyDescent="0.2">
      <c r="J920" s="4"/>
      <c r="M920" s="4"/>
    </row>
    <row r="921" spans="10:13" ht="12.75" x14ac:dyDescent="0.2">
      <c r="J921" s="4"/>
      <c r="M921" s="4"/>
    </row>
    <row r="922" spans="10:13" ht="12.75" x14ac:dyDescent="0.2">
      <c r="J922" s="4"/>
      <c r="M922" s="4"/>
    </row>
  </sheetData>
  <mergeCells count="3">
    <mergeCell ref="P17:R18"/>
    <mergeCell ref="O17:O18"/>
    <mergeCell ref="O3:Q4"/>
  </mergeCells>
  <conditionalFormatting sqref="G2:G19">
    <cfRule type="cellIs" dxfId="3" priority="4" operator="greaterThan">
      <formula>0.5</formula>
    </cfRule>
    <cfRule type="cellIs" dxfId="2" priority="5" operator="between">
      <formula>0.3</formula>
      <formula>0.5</formula>
    </cfRule>
    <cfRule type="cellIs" dxfId="1" priority="6" operator="between">
      <formula>0</formula>
      <formula>0.3</formula>
    </cfRule>
  </conditionalFormatting>
  <conditionalFormatting sqref="J2:J19">
    <cfRule type="colorScale" priority="2">
      <colorScale>
        <cfvo type="min"/>
        <cfvo type="max"/>
        <color theme="4" tint="-0.499984740745262"/>
        <color rgb="FFFFFF00"/>
      </colorScale>
    </cfRule>
  </conditionalFormatting>
  <conditionalFormatting sqref="K2:K19">
    <cfRule type="colorScale" priority="1">
      <colorScale>
        <cfvo type="min"/>
        <cfvo type="max"/>
        <color theme="4" tint="-0.499984740745262"/>
        <color rgb="FFFFFF00"/>
      </colorScale>
    </cfRule>
  </conditionalFormatting>
  <conditionalFormatting sqref="M2:M19">
    <cfRule type="cellIs" dxfId="0" priority="3" operator="greaterThan">
      <formula>1</formula>
    </cfRule>
  </conditionalFormatting>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Medición de Error de Pronostico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AEPG</dc:creator>
  <cp:lastModifiedBy>Rankorner Rankorner</cp:lastModifiedBy>
  <dcterms:modified xsi:type="dcterms:W3CDTF">2025-10-12T07:34:42Z</dcterms:modified>
</cp:coreProperties>
</file>